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0320" windowHeight="6855" tabRatio="647" activeTab="0"/>
  </bookViews>
  <sheets>
    <sheet name="Notes" sheetId="1" r:id="rId1"/>
    <sheet name="Value" sheetId="2" r:id="rId2"/>
    <sheet name="Indicator Details" sheetId="3" r:id="rId3"/>
    <sheet name="Access" sheetId="4" r:id="rId4"/>
    <sheet name="Knowledge" sheetId="5" r:id="rId5"/>
    <sheet name="Trust" sheetId="6" r:id="rId6"/>
    <sheet name="Sensitivity" sheetId="7" r:id="rId7"/>
    <sheet name="Survey Blank" sheetId="8" r:id="rId8"/>
    <sheet name="Data01" sheetId="9" r:id="rId9"/>
    <sheet name="Data02" sheetId="10" r:id="rId10"/>
    <sheet name="Data03" sheetId="11" r:id="rId11"/>
    <sheet name="Data 03" sheetId="12" r:id="rId12"/>
    <sheet name="Data04" sheetId="13" r:id="rId13"/>
    <sheet name="05" sheetId="14" r:id="rId14"/>
    <sheet name="07" sheetId="15" r:id="rId15"/>
    <sheet name="08" sheetId="16" r:id="rId16"/>
    <sheet name="09" sheetId="17" r:id="rId17"/>
    <sheet name="10" sheetId="18" r:id="rId18"/>
    <sheet name="11" sheetId="19" r:id="rId19"/>
    <sheet name="12" sheetId="20" r:id="rId20"/>
    <sheet name="13" sheetId="21" r:id="rId21"/>
    <sheet name="14" sheetId="22" r:id="rId22"/>
    <sheet name="DataEnd" sheetId="23" r:id="rId23"/>
  </sheets>
  <definedNames>
    <definedName name="_xlnm.Print_Area" localSheetId="1">'Value'!$A$9:$K$70</definedName>
    <definedName name="_xlnm.Print_Titles" localSheetId="1">'Value'!$5:$8</definedName>
  </definedNames>
  <calcPr fullCalcOnLoad="1"/>
</workbook>
</file>

<file path=xl/comments10.xml><?xml version="1.0" encoding="utf-8"?>
<comments xmlns="http://schemas.openxmlformats.org/spreadsheetml/2006/main">
  <authors>
    <author>George Southey</author>
  </authors>
  <commentList>
    <comment ref="E8" authorId="0">
      <text>
        <r>
          <rPr>
            <b/>
            <sz val="9"/>
            <rFont val="Tahoma"/>
            <family val="2"/>
          </rPr>
          <t>0-5 impression of value to Access</t>
        </r>
        <r>
          <rPr>
            <sz val="9"/>
            <rFont val="Tahoma"/>
            <family val="2"/>
          </rPr>
          <t xml:space="preserve">
</t>
        </r>
      </text>
    </comment>
    <comment ref="F8" authorId="0">
      <text>
        <r>
          <rPr>
            <b/>
            <sz val="9"/>
            <rFont val="Tahoma"/>
            <family val="2"/>
          </rPr>
          <t>0-5 impression of value to Knowledge</t>
        </r>
        <r>
          <rPr>
            <sz val="9"/>
            <rFont val="Tahoma"/>
            <family val="2"/>
          </rPr>
          <t xml:space="preserve">
</t>
        </r>
      </text>
    </comment>
    <comment ref="G8" authorId="0">
      <text>
        <r>
          <rPr>
            <b/>
            <sz val="9"/>
            <rFont val="Tahoma"/>
            <family val="2"/>
          </rPr>
          <t>0-5 impression of value to Trust</t>
        </r>
        <r>
          <rPr>
            <sz val="9"/>
            <rFont val="Tahoma"/>
            <family val="2"/>
          </rPr>
          <t xml:space="preserve">
</t>
        </r>
      </text>
    </comment>
    <comment ref="H8" authorId="0">
      <text>
        <r>
          <rPr>
            <b/>
            <sz val="9"/>
            <rFont val="Tahoma"/>
            <family val="2"/>
          </rPr>
          <t>0-5 impression of value to Sensitivity</t>
        </r>
        <r>
          <rPr>
            <sz val="9"/>
            <rFont val="Tahoma"/>
            <family val="2"/>
          </rPr>
          <t xml:space="preserve">
</t>
        </r>
      </text>
    </comment>
    <comment ref="I8" authorId="0">
      <text>
        <r>
          <rPr>
            <b/>
            <sz val="9"/>
            <rFont val="Tahoma"/>
            <family val="2"/>
          </rPr>
          <t>Total Indicator points (Sum of 4 domains).</t>
        </r>
        <r>
          <rPr>
            <sz val="9"/>
            <rFont val="Tahoma"/>
            <family val="2"/>
          </rPr>
          <t xml:space="preserve">
</t>
        </r>
      </text>
    </comment>
    <comment ref="D9" authorId="0">
      <text>
        <r>
          <rPr>
            <b/>
            <sz val="9"/>
            <rFont val="Tahoma"/>
            <family val="2"/>
          </rPr>
          <t>0-5 impression of value to the relationship</t>
        </r>
        <r>
          <rPr>
            <sz val="9"/>
            <rFont val="Tahoma"/>
            <family val="2"/>
          </rPr>
          <t xml:space="preserve">
</t>
        </r>
      </text>
    </comment>
  </commentList>
</comments>
</file>

<file path=xl/comments11.xml><?xml version="1.0" encoding="utf-8"?>
<comments xmlns="http://schemas.openxmlformats.org/spreadsheetml/2006/main">
  <authors>
    <author>George Southey</author>
  </authors>
  <commentList>
    <comment ref="E8" authorId="0">
      <text>
        <r>
          <rPr>
            <b/>
            <sz val="9"/>
            <rFont val="Tahoma"/>
            <family val="2"/>
          </rPr>
          <t>0-5 impression of value to Access</t>
        </r>
        <r>
          <rPr>
            <sz val="9"/>
            <rFont val="Tahoma"/>
            <family val="2"/>
          </rPr>
          <t xml:space="preserve">
</t>
        </r>
      </text>
    </comment>
    <comment ref="F8" authorId="0">
      <text>
        <r>
          <rPr>
            <b/>
            <sz val="9"/>
            <rFont val="Tahoma"/>
            <family val="2"/>
          </rPr>
          <t>0-5 impression of value to Knowledge</t>
        </r>
        <r>
          <rPr>
            <sz val="9"/>
            <rFont val="Tahoma"/>
            <family val="2"/>
          </rPr>
          <t xml:space="preserve">
</t>
        </r>
      </text>
    </comment>
    <comment ref="G8" authorId="0">
      <text>
        <r>
          <rPr>
            <b/>
            <sz val="9"/>
            <rFont val="Tahoma"/>
            <family val="2"/>
          </rPr>
          <t>0-5 impression of value to Trust</t>
        </r>
        <r>
          <rPr>
            <sz val="9"/>
            <rFont val="Tahoma"/>
            <family val="2"/>
          </rPr>
          <t xml:space="preserve">
</t>
        </r>
      </text>
    </comment>
    <comment ref="H8" authorId="0">
      <text>
        <r>
          <rPr>
            <b/>
            <sz val="9"/>
            <rFont val="Tahoma"/>
            <family val="2"/>
          </rPr>
          <t>0-5 impression of value to Sensitivity</t>
        </r>
        <r>
          <rPr>
            <sz val="9"/>
            <rFont val="Tahoma"/>
            <family val="2"/>
          </rPr>
          <t xml:space="preserve">
</t>
        </r>
      </text>
    </comment>
    <comment ref="I8" authorId="0">
      <text>
        <r>
          <rPr>
            <b/>
            <sz val="9"/>
            <rFont val="Tahoma"/>
            <family val="2"/>
          </rPr>
          <t>Total Indicator points (Sum of 4 domains).</t>
        </r>
        <r>
          <rPr>
            <sz val="9"/>
            <rFont val="Tahoma"/>
            <family val="2"/>
          </rPr>
          <t xml:space="preserve">
</t>
        </r>
      </text>
    </comment>
    <comment ref="D9" authorId="0">
      <text>
        <r>
          <rPr>
            <b/>
            <sz val="9"/>
            <rFont val="Tahoma"/>
            <family val="2"/>
          </rPr>
          <t>0-5 impression of value to the relationship</t>
        </r>
        <r>
          <rPr>
            <sz val="9"/>
            <rFont val="Tahoma"/>
            <family val="2"/>
          </rPr>
          <t xml:space="preserve">
</t>
        </r>
      </text>
    </comment>
  </commentList>
</comments>
</file>

<file path=xl/comments12.xml><?xml version="1.0" encoding="utf-8"?>
<comments xmlns="http://schemas.openxmlformats.org/spreadsheetml/2006/main">
  <authors>
    <author>George Southey</author>
  </authors>
  <commentList>
    <comment ref="E8" authorId="0">
      <text>
        <r>
          <rPr>
            <b/>
            <sz val="9"/>
            <rFont val="Tahoma"/>
            <family val="2"/>
          </rPr>
          <t>0-5 impression of value to Access</t>
        </r>
        <r>
          <rPr>
            <sz val="9"/>
            <rFont val="Tahoma"/>
            <family val="2"/>
          </rPr>
          <t xml:space="preserve">
</t>
        </r>
      </text>
    </comment>
    <comment ref="F8" authorId="0">
      <text>
        <r>
          <rPr>
            <b/>
            <sz val="9"/>
            <rFont val="Tahoma"/>
            <family val="2"/>
          </rPr>
          <t>0-5 impression of value to Knowledge</t>
        </r>
        <r>
          <rPr>
            <sz val="9"/>
            <rFont val="Tahoma"/>
            <family val="2"/>
          </rPr>
          <t xml:space="preserve">
</t>
        </r>
      </text>
    </comment>
    <comment ref="G8" authorId="0">
      <text>
        <r>
          <rPr>
            <b/>
            <sz val="9"/>
            <rFont val="Tahoma"/>
            <family val="2"/>
          </rPr>
          <t>0-5 impression of value to Trust</t>
        </r>
        <r>
          <rPr>
            <sz val="9"/>
            <rFont val="Tahoma"/>
            <family val="2"/>
          </rPr>
          <t xml:space="preserve">
</t>
        </r>
      </text>
    </comment>
    <comment ref="H8" authorId="0">
      <text>
        <r>
          <rPr>
            <b/>
            <sz val="9"/>
            <rFont val="Tahoma"/>
            <family val="2"/>
          </rPr>
          <t>0-5 impression of value to Sensitivity</t>
        </r>
        <r>
          <rPr>
            <sz val="9"/>
            <rFont val="Tahoma"/>
            <family val="2"/>
          </rPr>
          <t xml:space="preserve">
</t>
        </r>
      </text>
    </comment>
    <comment ref="I8" authorId="0">
      <text>
        <r>
          <rPr>
            <b/>
            <sz val="9"/>
            <rFont val="Tahoma"/>
            <family val="2"/>
          </rPr>
          <t>Total Indicator points (Sum of 4 domains).</t>
        </r>
        <r>
          <rPr>
            <sz val="9"/>
            <rFont val="Tahoma"/>
            <family val="2"/>
          </rPr>
          <t xml:space="preserve">
</t>
        </r>
      </text>
    </comment>
    <comment ref="D9" authorId="0">
      <text>
        <r>
          <rPr>
            <b/>
            <sz val="9"/>
            <rFont val="Tahoma"/>
            <family val="2"/>
          </rPr>
          <t>0-5 impression of value to the relationship</t>
        </r>
        <r>
          <rPr>
            <sz val="9"/>
            <rFont val="Tahoma"/>
            <family val="2"/>
          </rPr>
          <t xml:space="preserve">
</t>
        </r>
      </text>
    </comment>
  </commentList>
</comments>
</file>

<file path=xl/comments13.xml><?xml version="1.0" encoding="utf-8"?>
<comments xmlns="http://schemas.openxmlformats.org/spreadsheetml/2006/main">
  <authors>
    <author>Author</author>
  </authors>
  <commentList>
    <comment ref="E8" authorId="0">
      <text>
        <r>
          <rPr>
            <sz val="9"/>
            <color indexed="9"/>
            <rFont val="Tahoma Bold"/>
            <family val="0"/>
          </rPr>
          <t>0-5 impression of value to Access</t>
        </r>
        <r>
          <rPr>
            <sz val="9"/>
            <color indexed="9"/>
            <rFont val="Tahoma"/>
            <family val="2"/>
          </rPr>
          <t xml:space="preserve">
</t>
        </r>
      </text>
    </comment>
    <comment ref="F8" authorId="0">
      <text>
        <r>
          <rPr>
            <sz val="9"/>
            <color indexed="9"/>
            <rFont val="Tahoma Bold"/>
            <family val="0"/>
          </rPr>
          <t>0-5 impression of value to Knowledge</t>
        </r>
        <r>
          <rPr>
            <sz val="9"/>
            <color indexed="9"/>
            <rFont val="Tahoma"/>
            <family val="2"/>
          </rPr>
          <t xml:space="preserve">
</t>
        </r>
      </text>
    </comment>
    <comment ref="G8" authorId="0">
      <text>
        <r>
          <rPr>
            <sz val="9"/>
            <color indexed="9"/>
            <rFont val="Tahoma Bold"/>
            <family val="0"/>
          </rPr>
          <t>0-5 impression of value to Trust</t>
        </r>
        <r>
          <rPr>
            <sz val="9"/>
            <color indexed="9"/>
            <rFont val="Tahoma"/>
            <family val="2"/>
          </rPr>
          <t xml:space="preserve">
</t>
        </r>
      </text>
    </comment>
    <comment ref="H8" authorId="0">
      <text>
        <r>
          <rPr>
            <sz val="9"/>
            <color indexed="9"/>
            <rFont val="Tahoma Bold"/>
            <family val="0"/>
          </rPr>
          <t>0-5 impression of value to Sensitivity</t>
        </r>
        <r>
          <rPr>
            <sz val="9"/>
            <color indexed="9"/>
            <rFont val="Tahoma"/>
            <family val="2"/>
          </rPr>
          <t xml:space="preserve">
</t>
        </r>
      </text>
    </comment>
    <comment ref="I8" authorId="0">
      <text>
        <r>
          <rPr>
            <sz val="9"/>
            <color indexed="9"/>
            <rFont val="Tahoma Bold"/>
            <family val="0"/>
          </rPr>
          <t>Total Indicator points (Sum of 4 domains).</t>
        </r>
        <r>
          <rPr>
            <sz val="9"/>
            <color indexed="9"/>
            <rFont val="Tahoma"/>
            <family val="2"/>
          </rPr>
          <t xml:space="preserve">
</t>
        </r>
      </text>
    </comment>
    <comment ref="D9" authorId="0">
      <text>
        <r>
          <rPr>
            <sz val="9"/>
            <color indexed="9"/>
            <rFont val="Tahoma Bold"/>
            <family val="0"/>
          </rPr>
          <t>0-5 impression of value to the relationship</t>
        </r>
        <r>
          <rPr>
            <sz val="9"/>
            <color indexed="9"/>
            <rFont val="Tahoma"/>
            <family val="2"/>
          </rPr>
          <t xml:space="preserve">
</t>
        </r>
      </text>
    </comment>
  </commentList>
</comments>
</file>

<file path=xl/comments2.xml><?xml version="1.0" encoding="utf-8"?>
<comments xmlns="http://schemas.openxmlformats.org/spreadsheetml/2006/main">
  <authors>
    <author>George Southey</author>
  </authors>
  <commentList>
    <comment ref="D9" authorId="0">
      <text>
        <r>
          <rPr>
            <b/>
            <sz val="9"/>
            <rFont val="Tahoma"/>
            <family val="2"/>
          </rPr>
          <t>0-5 impression of value to the relationship</t>
        </r>
        <r>
          <rPr>
            <sz val="9"/>
            <rFont val="Tahoma"/>
            <family val="2"/>
          </rPr>
          <t xml:space="preserve">
</t>
        </r>
      </text>
    </comment>
    <comment ref="E8" authorId="0">
      <text>
        <r>
          <rPr>
            <b/>
            <sz val="9"/>
            <rFont val="Tahoma"/>
            <family val="2"/>
          </rPr>
          <t>0-5 impression of value to Access</t>
        </r>
        <r>
          <rPr>
            <sz val="9"/>
            <rFont val="Tahoma"/>
            <family val="2"/>
          </rPr>
          <t xml:space="preserve">
</t>
        </r>
      </text>
    </comment>
    <comment ref="F8" authorId="0">
      <text>
        <r>
          <rPr>
            <b/>
            <sz val="9"/>
            <rFont val="Tahoma"/>
            <family val="2"/>
          </rPr>
          <t>0-5 impression of value to Knowledge</t>
        </r>
        <r>
          <rPr>
            <sz val="9"/>
            <rFont val="Tahoma"/>
            <family val="2"/>
          </rPr>
          <t xml:space="preserve">
</t>
        </r>
      </text>
    </comment>
    <comment ref="G8" authorId="0">
      <text>
        <r>
          <rPr>
            <b/>
            <sz val="9"/>
            <rFont val="Tahoma"/>
            <family val="2"/>
          </rPr>
          <t>0-5 impression of value to Trust</t>
        </r>
        <r>
          <rPr>
            <sz val="9"/>
            <rFont val="Tahoma"/>
            <family val="2"/>
          </rPr>
          <t xml:space="preserve">
</t>
        </r>
      </text>
    </comment>
    <comment ref="H8" authorId="0">
      <text>
        <r>
          <rPr>
            <b/>
            <sz val="9"/>
            <rFont val="Tahoma"/>
            <family val="2"/>
          </rPr>
          <t>0-5 impression of value to Sensitivity</t>
        </r>
        <r>
          <rPr>
            <sz val="9"/>
            <rFont val="Tahoma"/>
            <family val="2"/>
          </rPr>
          <t xml:space="preserve">
</t>
        </r>
      </text>
    </comment>
    <comment ref="I8" authorId="0">
      <text>
        <r>
          <rPr>
            <b/>
            <sz val="9"/>
            <rFont val="Tahoma"/>
            <family val="2"/>
          </rPr>
          <t>Total Indicator points (Sum of 4 domains).</t>
        </r>
        <r>
          <rPr>
            <sz val="9"/>
            <rFont val="Tahoma"/>
            <family val="2"/>
          </rPr>
          <t xml:space="preserve">
</t>
        </r>
      </text>
    </comment>
  </commentList>
</comments>
</file>

<file path=xl/comments23.xml><?xml version="1.0" encoding="utf-8"?>
<comments xmlns="http://schemas.openxmlformats.org/spreadsheetml/2006/main">
  <authors>
    <author>George Southey</author>
  </authors>
  <commentList>
    <comment ref="E8" authorId="0">
      <text>
        <r>
          <rPr>
            <b/>
            <sz val="9"/>
            <rFont val="Tahoma"/>
            <family val="2"/>
          </rPr>
          <t>0-5 impression of value to Access</t>
        </r>
        <r>
          <rPr>
            <sz val="9"/>
            <rFont val="Tahoma"/>
            <family val="2"/>
          </rPr>
          <t xml:space="preserve">
</t>
        </r>
      </text>
    </comment>
    <comment ref="F8" authorId="0">
      <text>
        <r>
          <rPr>
            <b/>
            <sz val="9"/>
            <rFont val="Tahoma"/>
            <family val="2"/>
          </rPr>
          <t>0-5 impression of value to Knowledge</t>
        </r>
        <r>
          <rPr>
            <sz val="9"/>
            <rFont val="Tahoma"/>
            <family val="2"/>
          </rPr>
          <t xml:space="preserve">
</t>
        </r>
      </text>
    </comment>
    <comment ref="G8" authorId="0">
      <text>
        <r>
          <rPr>
            <b/>
            <sz val="9"/>
            <rFont val="Tahoma"/>
            <family val="2"/>
          </rPr>
          <t>0-5 impression of value to Trust</t>
        </r>
        <r>
          <rPr>
            <sz val="9"/>
            <rFont val="Tahoma"/>
            <family val="2"/>
          </rPr>
          <t xml:space="preserve">
</t>
        </r>
      </text>
    </comment>
    <comment ref="H8" authorId="0">
      <text>
        <r>
          <rPr>
            <b/>
            <sz val="9"/>
            <rFont val="Tahoma"/>
            <family val="2"/>
          </rPr>
          <t>0-5 impression of value to Sensitivity</t>
        </r>
        <r>
          <rPr>
            <sz val="9"/>
            <rFont val="Tahoma"/>
            <family val="2"/>
          </rPr>
          <t xml:space="preserve">
</t>
        </r>
      </text>
    </comment>
    <comment ref="I8" authorId="0">
      <text>
        <r>
          <rPr>
            <b/>
            <sz val="9"/>
            <rFont val="Tahoma"/>
            <family val="2"/>
          </rPr>
          <t>Total Indicator points (Sum of 4 domains).</t>
        </r>
        <r>
          <rPr>
            <sz val="9"/>
            <rFont val="Tahoma"/>
            <family val="2"/>
          </rPr>
          <t xml:space="preserve">
</t>
        </r>
      </text>
    </comment>
    <comment ref="D9" authorId="0">
      <text>
        <r>
          <rPr>
            <b/>
            <sz val="9"/>
            <rFont val="Tahoma"/>
            <family val="2"/>
          </rPr>
          <t>0-5 impression of value to the relationship</t>
        </r>
        <r>
          <rPr>
            <sz val="9"/>
            <rFont val="Tahoma"/>
            <family val="2"/>
          </rPr>
          <t xml:space="preserve">
</t>
        </r>
      </text>
    </comment>
  </commentList>
</comments>
</file>

<file path=xl/comments8.xml><?xml version="1.0" encoding="utf-8"?>
<comments xmlns="http://schemas.openxmlformats.org/spreadsheetml/2006/main">
  <authors>
    <author>George Southey</author>
  </authors>
  <commentList>
    <comment ref="E8" authorId="0">
      <text>
        <r>
          <rPr>
            <b/>
            <sz val="9"/>
            <rFont val="Tahoma"/>
            <family val="2"/>
          </rPr>
          <t>0-5 impression of value to Access</t>
        </r>
        <r>
          <rPr>
            <sz val="9"/>
            <rFont val="Tahoma"/>
            <family val="2"/>
          </rPr>
          <t xml:space="preserve">
</t>
        </r>
      </text>
    </comment>
    <comment ref="F8" authorId="0">
      <text>
        <r>
          <rPr>
            <b/>
            <sz val="9"/>
            <rFont val="Tahoma"/>
            <family val="2"/>
          </rPr>
          <t>0-5 impression of value to Knowledge</t>
        </r>
        <r>
          <rPr>
            <sz val="9"/>
            <rFont val="Tahoma"/>
            <family val="2"/>
          </rPr>
          <t xml:space="preserve">
</t>
        </r>
      </text>
    </comment>
    <comment ref="G8" authorId="0">
      <text>
        <r>
          <rPr>
            <b/>
            <sz val="9"/>
            <rFont val="Tahoma"/>
            <family val="2"/>
          </rPr>
          <t>0-5 impression of value to Trust</t>
        </r>
        <r>
          <rPr>
            <sz val="9"/>
            <rFont val="Tahoma"/>
            <family val="2"/>
          </rPr>
          <t xml:space="preserve">
</t>
        </r>
      </text>
    </comment>
    <comment ref="H8" authorId="0">
      <text>
        <r>
          <rPr>
            <b/>
            <sz val="9"/>
            <rFont val="Tahoma"/>
            <family val="2"/>
          </rPr>
          <t>0-5 impression of value to Sensitivity</t>
        </r>
        <r>
          <rPr>
            <sz val="9"/>
            <rFont val="Tahoma"/>
            <family val="2"/>
          </rPr>
          <t xml:space="preserve">
</t>
        </r>
      </text>
    </comment>
    <comment ref="I8" authorId="0">
      <text>
        <r>
          <rPr>
            <b/>
            <sz val="9"/>
            <rFont val="Tahoma"/>
            <family val="2"/>
          </rPr>
          <t>Total Indicator points (Sum of 4 domains).</t>
        </r>
        <r>
          <rPr>
            <sz val="9"/>
            <rFont val="Tahoma"/>
            <family val="2"/>
          </rPr>
          <t xml:space="preserve">
</t>
        </r>
      </text>
    </comment>
    <comment ref="D9" authorId="0">
      <text>
        <r>
          <rPr>
            <b/>
            <sz val="9"/>
            <rFont val="Tahoma"/>
            <family val="2"/>
          </rPr>
          <t>0-5 impression of value to the relationship</t>
        </r>
        <r>
          <rPr>
            <sz val="9"/>
            <rFont val="Tahoma"/>
            <family val="2"/>
          </rPr>
          <t xml:space="preserve">
</t>
        </r>
      </text>
    </comment>
  </commentList>
</comments>
</file>

<file path=xl/comments9.xml><?xml version="1.0" encoding="utf-8"?>
<comments xmlns="http://schemas.openxmlformats.org/spreadsheetml/2006/main">
  <authors>
    <author>George Southey</author>
  </authors>
  <commentList>
    <comment ref="E8" authorId="0">
      <text>
        <r>
          <rPr>
            <b/>
            <sz val="9"/>
            <rFont val="Tahoma"/>
            <family val="2"/>
          </rPr>
          <t>0-5 impression of value to Access</t>
        </r>
        <r>
          <rPr>
            <sz val="9"/>
            <rFont val="Tahoma"/>
            <family val="2"/>
          </rPr>
          <t xml:space="preserve">
</t>
        </r>
      </text>
    </comment>
    <comment ref="F8" authorId="0">
      <text>
        <r>
          <rPr>
            <b/>
            <sz val="9"/>
            <rFont val="Tahoma"/>
            <family val="2"/>
          </rPr>
          <t>0-5 impression of value to Knowledge</t>
        </r>
        <r>
          <rPr>
            <sz val="9"/>
            <rFont val="Tahoma"/>
            <family val="2"/>
          </rPr>
          <t xml:space="preserve">
</t>
        </r>
      </text>
    </comment>
    <comment ref="G8" authorId="0">
      <text>
        <r>
          <rPr>
            <b/>
            <sz val="9"/>
            <rFont val="Tahoma"/>
            <family val="2"/>
          </rPr>
          <t>0-5 impression of value to Trust</t>
        </r>
        <r>
          <rPr>
            <sz val="9"/>
            <rFont val="Tahoma"/>
            <family val="2"/>
          </rPr>
          <t xml:space="preserve">
</t>
        </r>
      </text>
    </comment>
    <comment ref="H8" authorId="0">
      <text>
        <r>
          <rPr>
            <b/>
            <sz val="9"/>
            <rFont val="Tahoma"/>
            <family val="2"/>
          </rPr>
          <t>0-5 impression of value to Sensitivity</t>
        </r>
        <r>
          <rPr>
            <sz val="9"/>
            <rFont val="Tahoma"/>
            <family val="2"/>
          </rPr>
          <t xml:space="preserve">
</t>
        </r>
      </text>
    </comment>
    <comment ref="I8" authorId="0">
      <text>
        <r>
          <rPr>
            <b/>
            <sz val="9"/>
            <rFont val="Tahoma"/>
            <family val="2"/>
          </rPr>
          <t>Total Indicator points (Sum of 4 domains).</t>
        </r>
        <r>
          <rPr>
            <sz val="9"/>
            <rFont val="Tahoma"/>
            <family val="2"/>
          </rPr>
          <t xml:space="preserve">
</t>
        </r>
      </text>
    </comment>
    <comment ref="D9" authorId="0">
      <text>
        <r>
          <rPr>
            <b/>
            <sz val="9"/>
            <rFont val="Tahoma"/>
            <family val="2"/>
          </rPr>
          <t>0-5 impression of value to the relationship</t>
        </r>
        <r>
          <rPr>
            <sz val="9"/>
            <rFont val="Tahoma"/>
            <family val="2"/>
          </rPr>
          <t xml:space="preserve">
</t>
        </r>
      </text>
    </comment>
  </commentList>
</comments>
</file>

<file path=xl/sharedStrings.xml><?xml version="1.0" encoding="utf-8"?>
<sst xmlns="http://schemas.openxmlformats.org/spreadsheetml/2006/main" count="2510" uniqueCount="357">
  <si>
    <t>Quality Indicators</t>
  </si>
  <si>
    <t>Practice Survey question suggested by MoHLTC and required by ECFA</t>
  </si>
  <si>
    <t>Practise Survey</t>
  </si>
  <si>
    <t>MoHLTC RA Monthly</t>
  </si>
  <si>
    <t>EMR</t>
  </si>
  <si>
    <t>Practice Declaration
Verify by Hospital Survey</t>
  </si>
  <si>
    <t>Provided by MoHLTC to Practice</t>
  </si>
  <si>
    <t>Practice Appointment Schedule (Manual or EMR)</t>
  </si>
  <si>
    <t>Practice Policy</t>
  </si>
  <si>
    <t>EMR or P-PROMPT or MoHLTC</t>
  </si>
  <si>
    <t>EMR or ICES</t>
  </si>
  <si>
    <t>EMR or ICES (Possible in the future)</t>
  </si>
  <si>
    <t>QIP Appendix 1 Survey - Days to get Apt</t>
  </si>
  <si>
    <t>QIP Appendix 1 Survey - Chance to aks questions</t>
  </si>
  <si>
    <t>QIP Appendix 1 Survey - Chance for involvement</t>
  </si>
  <si>
    <t>QIP Appendix 1 Survey - Enough Time Spent?</t>
  </si>
  <si>
    <t>Survey - Satisfied with day of last apt</t>
  </si>
  <si>
    <t>Access Bonus (% of Max)</t>
  </si>
  <si>
    <t>% Reconciled Med List in last Yr</t>
  </si>
  <si>
    <t>% Reconciled Dx List in last Yr</t>
  </si>
  <si>
    <t>ChartStar Record on admission in 24 Hrs</t>
  </si>
  <si>
    <t>2 QIP-% Admitted Pts seen in office within 7 days</t>
  </si>
  <si>
    <t>3 QIP-ACSC_Hospitalization</t>
  </si>
  <si>
    <t>1 QIP-ED_for_conditions_BME</t>
  </si>
  <si>
    <t>4 QIP-Hospital_Readmission</t>
  </si>
  <si>
    <t>5 QIP-All_Cause-Hospitalizations</t>
  </si>
  <si>
    <t>6 QIP-All_Cause_ED_visits</t>
  </si>
  <si>
    <t>7 QIP-House_Calls</t>
  </si>
  <si>
    <t>Advanced Access 3rd Next Appt.</t>
  </si>
  <si>
    <t>% Pts seen by own provider</t>
  </si>
  <si>
    <t>% of Palliative Pts with coverage 24/7</t>
  </si>
  <si>
    <t>% of LTC Pts with coverage 24/7</t>
  </si>
  <si>
    <t>% of Acute Care Pts with Chart Communication</t>
  </si>
  <si>
    <t>% of week with direct office access</t>
  </si>
  <si>
    <t>Flushots</t>
  </si>
  <si>
    <t>Pap Smears</t>
  </si>
  <si>
    <t>Mammograms</t>
  </si>
  <si>
    <t>Kids Shots</t>
  </si>
  <si>
    <t>FOBT</t>
  </si>
  <si>
    <t>18 Month Development Check</t>
  </si>
  <si>
    <t>% on Coumadin with INR 2-3 in 2/12</t>
  </si>
  <si>
    <t>DM HgA1c=&lt;7 in 1 year</t>
  </si>
  <si>
    <t>DM Sys BP =&lt;130 in 6/12</t>
  </si>
  <si>
    <t>DM LDL &lt;2 in last Year</t>
  </si>
  <si>
    <t>% Pts screened for DM</t>
  </si>
  <si>
    <t>% Pts Screened for HTN</t>
  </si>
  <si>
    <t>Htn and Sys =&lt;150 in last year</t>
  </si>
  <si>
    <t>% Smokers Counseled in last year</t>
  </si>
  <si>
    <t>% Adults Screened for Smoking is last 5 Years</t>
  </si>
  <si>
    <t>Registry Review in last year</t>
  </si>
  <si>
    <t>- Diabetes</t>
  </si>
  <si>
    <t>-ASHD</t>
  </si>
  <si>
    <t>-CHF</t>
  </si>
  <si>
    <t>-Asthma</t>
  </si>
  <si>
    <t>-Stroke / TIA</t>
  </si>
  <si>
    <t>-Hypertension</t>
  </si>
  <si>
    <t>-COPD</t>
  </si>
  <si>
    <t>-Epilepsy</t>
  </si>
  <si>
    <t>-Hypothyroidism</t>
  </si>
  <si>
    <t>-Depression</t>
  </si>
  <si>
    <t>-Bipolar Affect Disease</t>
  </si>
  <si>
    <t>-Schizophrenia</t>
  </si>
  <si>
    <t xml:space="preserve">Did your doctor really find out what your concerns were? </t>
  </si>
  <si>
    <t xml:space="preserve">Did your doctor let you say what you thought was important? </t>
  </si>
  <si>
    <t xml:space="preserve">Did your doctor take your health concerns very seriously? </t>
  </si>
  <si>
    <t xml:space="preserve">Was your doctor concerned about your feelings? </t>
  </si>
  <si>
    <t xml:space="preserve">Do you have confidence in your doctor? </t>
  </si>
  <si>
    <t>Did the staff at the clinic treat you with courtesy and respect?</t>
  </si>
  <si>
    <t>Did your doctor help you feel confident about your ability to take care of your health?</t>
  </si>
  <si>
    <t xml:space="preserve">How much importance did your doctor give to your ideas about your care? </t>
  </si>
  <si>
    <t xml:space="preserve">How comfortable do you feel talking with your doctor about personal problems related to your health condition? </t>
  </si>
  <si>
    <t>How confident are you that your doctor will look after you no matter what happens with your health?</t>
  </si>
  <si>
    <t>Do you feel that the practice can be described as your medical home?</t>
  </si>
  <si>
    <t>#</t>
  </si>
  <si>
    <t>Domain Expectations</t>
  </si>
  <si>
    <t>Access</t>
  </si>
  <si>
    <t>Knowledge</t>
  </si>
  <si>
    <t>Trust</t>
  </si>
  <si>
    <t>Sensitivity</t>
  </si>
  <si>
    <t>Sum</t>
  </si>
  <si>
    <t>0 to 5</t>
  </si>
  <si>
    <t>Scoring Scale</t>
  </si>
  <si>
    <t>0=No Value, 5 Very Valuable</t>
  </si>
  <si>
    <r>
      <t xml:space="preserve">Access
</t>
    </r>
    <r>
      <rPr>
        <b/>
        <sz val="8"/>
        <color indexed="8"/>
        <rFont val="Calibri"/>
        <family val="2"/>
      </rPr>
      <t>Access to provider time or your information</t>
    </r>
  </si>
  <si>
    <r>
      <t xml:space="preserve">Knowledge
</t>
    </r>
    <r>
      <rPr>
        <b/>
        <sz val="8"/>
        <color indexed="8"/>
        <rFont val="Calibri"/>
        <family val="2"/>
      </rPr>
      <t>Accurate and Current Information</t>
    </r>
  </si>
  <si>
    <r>
      <t xml:space="preserve">Trust
</t>
    </r>
    <r>
      <rPr>
        <b/>
        <sz val="8"/>
        <color indexed="8"/>
        <rFont val="Calibri"/>
        <family val="2"/>
      </rPr>
      <t>That expected services will be delivered to your satisfaction</t>
    </r>
  </si>
  <si>
    <r>
      <t xml:space="preserve">Sensitivity
</t>
    </r>
    <r>
      <rPr>
        <b/>
        <sz val="8"/>
        <color indexed="8"/>
        <rFont val="Calibri"/>
        <family val="2"/>
      </rPr>
      <t>Provider respect for patient feelings</t>
    </r>
  </si>
  <si>
    <t>The patient doctor relationship can be described by the 4 characteristics of Access, Knowledge, Trust and Sensitivity</t>
  </si>
  <si>
    <r>
      <t xml:space="preserve">Value
</t>
    </r>
    <r>
      <rPr>
        <b/>
        <sz val="8"/>
        <color indexed="8"/>
        <rFont val="Calibri"/>
        <family val="2"/>
      </rPr>
      <t>How well does the indicator reflect value in the patient doctor relationship?</t>
    </r>
  </si>
  <si>
    <t>Do you get a chance to aks questions?</t>
  </si>
  <si>
    <t>Do you feel you have the chance for involvement?</t>
  </si>
  <si>
    <t>How many days does it normally take to get an appointment?</t>
  </si>
  <si>
    <t>Did the doctor spend enough time with you?</t>
  </si>
  <si>
    <t>Were you satisfied with the choice of day for your last appointment?</t>
  </si>
  <si>
    <t>How much of the potential access bonus did your doctor earn (% of Max)?</t>
  </si>
  <si>
    <t>What percentage of all patients had their medication list updated and verified in the last year?</t>
  </si>
  <si>
    <t>What percentage of all patients had their diagnosis list updated and verified in the last year?</t>
  </si>
  <si>
    <t>What percentage of admitted patients had their office record sent to the hospital within a day of admission?</t>
  </si>
  <si>
    <t>What percentage of admitted Pts were seen in office within 7 days of discharge?</t>
  </si>
  <si>
    <t>What percentage of patients were hospitalized with a diagnosis which could be treated as an outpatient?</t>
  </si>
  <si>
    <t>How many ER visits occurred for minor problems?</t>
  </si>
  <si>
    <t>How many admitted patients were readmitted within 30 days of discharge?</t>
  </si>
  <si>
    <t>What was the rate of hospitalization for any cause?</t>
  </si>
  <si>
    <t>What was the rate of Emergency Dept. visits for any cause?</t>
  </si>
  <si>
    <t>What was the rate of house calls?</t>
  </si>
  <si>
    <t>How many days to the third next available appointment?</t>
  </si>
  <si>
    <t>What percentage of patient visits were seen by their own provider?</t>
  </si>
  <si>
    <t>What percentage of Palliative patients have coverage 24/7?</t>
  </si>
  <si>
    <t>What proportion of LTC patients have coverage 24/7?</t>
  </si>
  <si>
    <t>What percentage of admitted patients have their office record communicated to the hospital?</t>
  </si>
  <si>
    <t>What percentage of the week has direct office access for patients?</t>
  </si>
  <si>
    <t>What percentage of elderly received Flushots in the last year?</t>
  </si>
  <si>
    <t>What percentage of eligible women received a pap smear in the past two years?</t>
  </si>
  <si>
    <t>What percentage of eligible women received a mammogram in the past two years?</t>
  </si>
  <si>
    <t>What percentage of 2 year olds have had all their shots?</t>
  </si>
  <si>
    <t>What percentage of elegable adults have been screened for colon cancer with a FOBT test?</t>
  </si>
  <si>
    <t>What percentage of 2 year olds received the 18 Month Development Check?</t>
  </si>
  <si>
    <t>What percentage of patients on Coumadin have had an INR between 2-3 in the last two months?</t>
  </si>
  <si>
    <t>What percentage of diabetics have an HgA1c=&lt;7 in 1 year?</t>
  </si>
  <si>
    <t>What percentage of diabetics have a Systolic BP =&lt;130 in the last 6 months?</t>
  </si>
  <si>
    <t>What percentage of diabetics have an LDL &lt;2 in last Year?</t>
  </si>
  <si>
    <t>Of all patients, how many were screened for diabetes in the past 5 yeears?</t>
  </si>
  <si>
    <t>Of all patients, how many were screened for high blood pressure?</t>
  </si>
  <si>
    <t>Of all patients with hypertension, how many had a Sys =&lt;150 in last year</t>
  </si>
  <si>
    <t>What percentage of smokers were counselled in last year?</t>
  </si>
  <si>
    <t>What percentage of all Adults were screened for Smoking is last 5 Years?</t>
  </si>
  <si>
    <t>Registry Review in last year of Diabetes</t>
  </si>
  <si>
    <t>Registry Review in last year of ASHD</t>
  </si>
  <si>
    <t>Registry Review in last year of CHF</t>
  </si>
  <si>
    <t>Registry Review in last year of Asthma</t>
  </si>
  <si>
    <t>Registry Review in last year of Stroke or TIA</t>
  </si>
  <si>
    <t>Registry Review in last year of Hypertension</t>
  </si>
  <si>
    <t>Registry Review in last year of COPD</t>
  </si>
  <si>
    <t>Registry Review in last year of Epilepsy</t>
  </si>
  <si>
    <t>Registry Review in last year of Hypothyroidism</t>
  </si>
  <si>
    <t>Registry Review in last year of Depression</t>
  </si>
  <si>
    <t>Registry Review in last year of Bipolar Affect Disease</t>
  </si>
  <si>
    <t>Registry Review in last year of Schizophrenia</t>
  </si>
  <si>
    <t>How much does the indicator reflect Access?</t>
  </si>
  <si>
    <t>How much does the indicator reflect Knowledge?</t>
  </si>
  <si>
    <t>How much does the indicator reflect Trust?</t>
  </si>
  <si>
    <t>How much does the indicator reflect Sensitivity?</t>
  </si>
  <si>
    <r>
      <t xml:space="preserve">Value
</t>
    </r>
    <r>
      <rPr>
        <b/>
        <sz val="8"/>
        <color indexed="8"/>
        <rFont val="Calibri"/>
        <family val="2"/>
      </rPr>
      <t>How well does the indicator reflect value in the patient doctor relationship?</t>
    </r>
  </si>
  <si>
    <t>-</t>
  </si>
  <si>
    <r>
      <t xml:space="preserve">Access
</t>
    </r>
    <r>
      <rPr>
        <b/>
        <sz val="8"/>
        <color indexed="8"/>
        <rFont val="Lucida Grande"/>
        <family val="0"/>
      </rPr>
      <t>Access to provider time or your information</t>
    </r>
  </si>
  <si>
    <r>
      <t xml:space="preserve">Knowledge
</t>
    </r>
    <r>
      <rPr>
        <b/>
        <sz val="8"/>
        <color indexed="8"/>
        <rFont val="Lucida Grande"/>
        <family val="0"/>
      </rPr>
      <t>Accurate and Current Information</t>
    </r>
  </si>
  <si>
    <r>
      <t xml:space="preserve">Trust
</t>
    </r>
    <r>
      <rPr>
        <b/>
        <sz val="8"/>
        <color indexed="8"/>
        <rFont val="Lucida Grande"/>
        <family val="0"/>
      </rPr>
      <t>That expected services will be delivered to your satisfaction</t>
    </r>
  </si>
  <si>
    <r>
      <t xml:space="preserve">Sensitivity
</t>
    </r>
    <r>
      <rPr>
        <b/>
        <sz val="8"/>
        <color indexed="8"/>
        <rFont val="Lucida Grande"/>
        <family val="0"/>
      </rPr>
      <t>Provider respect for patient feelings</t>
    </r>
  </si>
  <si>
    <r>
      <t xml:space="preserve">Value
</t>
    </r>
    <r>
      <rPr>
        <b/>
        <sz val="8"/>
        <color indexed="8"/>
        <rFont val="Lucida Grande"/>
        <family val="0"/>
      </rPr>
      <t>How well does the indicator reflect value in the patient doctor relationship?</t>
    </r>
  </si>
  <si>
    <t>QIP Appendix 1 Survey - Chance to ask questions</t>
  </si>
  <si>
    <t>Do you get a chance to ask questions?</t>
  </si>
  <si>
    <t>% Reconciled Med List in last Yr.</t>
  </si>
  <si>
    <t>% Reconciled Dx List in last Yr.</t>
  </si>
  <si>
    <t>ChartStar Record on admission in 24 Hrs.</t>
  </si>
  <si>
    <t>2 QIP-% Admitted Pts. seen in office within 7 days</t>
  </si>
  <si>
    <t>What percentage of admitted Pts. were seen in office within 7 days of discharge?</t>
  </si>
  <si>
    <t>4 QIP-Hospital Readmission</t>
  </si>
  <si>
    <t>5 QIP-All Cause-Hospitalizations</t>
  </si>
  <si>
    <t>7 QIP-House Calls</t>
  </si>
  <si>
    <t>% Pts. seen by own provider</t>
  </si>
  <si>
    <t>% of Palliative Pts. with coverage 24/7</t>
  </si>
  <si>
    <t>% of LTC Pts. with coverage 24/7</t>
  </si>
  <si>
    <t>% of Acute Care Pts. with Chart Communication</t>
  </si>
  <si>
    <t>Flu shots</t>
  </si>
  <si>
    <t>What percentage of elderly received Flu shots in the last year?</t>
  </si>
  <si>
    <t>What percentage of eligible adults have been screened for colon cancer with a FOBT test?</t>
  </si>
  <si>
    <t>% Pts. screened for DM</t>
  </si>
  <si>
    <t>Of all patients, how many were screened for diabetes in the past 5 years?</t>
  </si>
  <si>
    <t>% Pts. Screened for HTN</t>
  </si>
  <si>
    <t>Patients are satisfied with the choice of day for their last appt</t>
  </si>
  <si>
    <t>All patients have their diagnosis list updated and verified yearly</t>
  </si>
  <si>
    <t>All patients have their list of medicines updated and verified yearly</t>
  </si>
  <si>
    <t>All patients who were in hospital were seen within a week of discharge</t>
  </si>
  <si>
    <t>Patients only felt they needed to use the Emergency Department because they were concerned they might have an emergency problem.</t>
  </si>
  <si>
    <t>Patients were only admitted to hospital for their benefit and not due to unavailable care or services.</t>
  </si>
  <si>
    <t>When a patient is admitted to the hospital, the office records are sent to the hospital</t>
  </si>
  <si>
    <t>The office provides extended hours to patients to meet their expectations</t>
  </si>
  <si>
    <t>All Diabetic patients have the blood test (HgA1c) in the optimal rang (=&lt;7) in 1 year</t>
  </si>
  <si>
    <t>All Diabetic patients have the blood test LDL measured in the last year and with a desirable result</t>
  </si>
  <si>
    <t>All adults are screened for undiagnosed diabetes</t>
  </si>
  <si>
    <t>All patients are screened for undiagnosed high blood pressure</t>
  </si>
  <si>
    <t>All patients who smoke have been counselled within the past year</t>
  </si>
  <si>
    <t>All patients older than 14 have been asked about their smoking status</t>
  </si>
  <si>
    <t>(Header only)</t>
  </si>
  <si>
    <t>All patients with Diabetes have had their condition reviewed in the past year</t>
  </si>
  <si>
    <t>All patients with coronary disease have had their condition reviewed in the past year</t>
  </si>
  <si>
    <t>All patients with Heart Failure have had their condition reviewed in the past year</t>
  </si>
  <si>
    <t>All patients with Asthma have had their condition reviewed in the past year</t>
  </si>
  <si>
    <t>All patients with a stroke or mini-stroke (TIA) have had their condition reviewed in the past year</t>
  </si>
  <si>
    <t>All patients with High Blood Pressure have had their condition reviewed in the past year</t>
  </si>
  <si>
    <t>All patients with Emphysema or COPD have had their condition reviewed in the past year</t>
  </si>
  <si>
    <t>All patients with Epilepsy have had their condition reviewed in the past year</t>
  </si>
  <si>
    <t>All patients with Low Thyroid have had their condition reviewed in the past year</t>
  </si>
  <si>
    <t>All patients with Depression have had their condition reviewed in the past year</t>
  </si>
  <si>
    <t>All patients with Bipolar disease (Manic Depression) have had their condition reviewed in the past year</t>
  </si>
  <si>
    <t>All patients with Schizophrenia have had their condition reviewed in the past year</t>
  </si>
  <si>
    <t>The doctor always takes patient health concerns seriously</t>
  </si>
  <si>
    <t xml:space="preserve">2 year olds received the 18 month physical and mental development check </t>
  </si>
  <si>
    <t>All aged or vulnerable patients are offered the flu shot</t>
  </si>
  <si>
    <t>Long Term Care patients always  have office coverage</t>
  </si>
  <si>
    <t>Patients are seen by their own provider or (if they wish) another practice provider.</t>
  </si>
  <si>
    <t>All patients can see a provider in their practice and do not have to use a walk-in-clinic.</t>
  </si>
  <si>
    <t>Patients always feel they have the opportunity to ask questions during appointments</t>
  </si>
  <si>
    <t>Patients always feel involved in their appointment</t>
  </si>
  <si>
    <t>Patients always have the opportunity to get treatment in the office vs. ER for minor problems</t>
  </si>
  <si>
    <t>Patients did not have to return to hospital after discharge for any preventable reason.</t>
  </si>
  <si>
    <t>Palliative care patients always have practice coverage</t>
  </si>
  <si>
    <t>All Diabetic patients have a Systolic BP =&lt; 130, last measured in the last 6 months</t>
  </si>
  <si>
    <t>All patient with high blood pressure have had their blood pressure measured and with a safe result in the past year</t>
  </si>
  <si>
    <t>All eligible women are offered pap smear every two years</t>
  </si>
  <si>
    <t>All eligible women are offered a mammogram in the past two years</t>
  </si>
  <si>
    <t>All adults were offered to be screened for colon cancer with the FOBT test (stool test)</t>
  </si>
  <si>
    <t>Appointments are available within a desired time</t>
  </si>
  <si>
    <t>The doctor always spends enough time with patients</t>
  </si>
  <si>
    <t>All patients have their office record sent to the hospital within a day of their admission</t>
  </si>
  <si>
    <t>House calls are available in situations where office visits are not appropriate.</t>
  </si>
  <si>
    <t>Full length office visits are available on a day requested by the patient.</t>
  </si>
  <si>
    <t>All two year olds were offered all their recommended immunizations</t>
  </si>
  <si>
    <t>The doctor always determines patients' concerns</t>
  </si>
  <si>
    <t>The patient  feel comfortable enough to speak with the doctor openly</t>
  </si>
  <si>
    <t>Patients have confidence in their doctor</t>
  </si>
  <si>
    <t>The doctor is concerned about patient's feelings</t>
  </si>
  <si>
    <t>Patients are treated with respect and courtesy at the office</t>
  </si>
  <si>
    <t>Patients feel confident about their health care</t>
  </si>
  <si>
    <t>The doctor listens to patient ideas about their own health care</t>
  </si>
  <si>
    <t>Patients are comfortable talking to their doctor about personal issues</t>
  </si>
  <si>
    <t>Patients are confident that the doctor will look after them in all areas of heath care</t>
  </si>
  <si>
    <t>Patients think of the practice as their medical home</t>
  </si>
  <si>
    <t>Patients were hospitalized when  hospitalization provided the only treatment option.</t>
  </si>
  <si>
    <t>Patients taking Coumadin had the blood test (INR) with a safe level in the past 2 months</t>
  </si>
  <si>
    <t>Assign each attribute a % of total Quality</t>
  </si>
  <si>
    <t>Data Sources</t>
  </si>
  <si>
    <t>Quality, Attribute and Indicator Details</t>
  </si>
  <si>
    <r>
      <t xml:space="preserve">Practice Quality Score </t>
    </r>
    <r>
      <rPr>
        <sz val="9"/>
        <color indexed="8"/>
        <rFont val="Calibri"/>
        <family val="2"/>
      </rPr>
      <t>(out of 1000)</t>
    </r>
  </si>
  <si>
    <t>Scoring Thresholds</t>
  </si>
  <si>
    <t>Indicator Reference</t>
  </si>
  <si>
    <t>Data or Denominator</t>
  </si>
  <si>
    <t>Numerator</t>
  </si>
  <si>
    <t>Data Source</t>
  </si>
  <si>
    <t>Practice Data</t>
  </si>
  <si>
    <t>Indicator Rank Order</t>
  </si>
  <si>
    <t>Access Score</t>
  </si>
  <si>
    <t>Knowledge Score</t>
  </si>
  <si>
    <t>Trust Score</t>
  </si>
  <si>
    <t>Sensitivity Score</t>
  </si>
  <si>
    <t>MoHLTC Quality Improvement Plan Manual</t>
  </si>
  <si>
    <t>Average of the last 100 surveys asking the number of days to get an appointment</t>
  </si>
  <si>
    <t>Average score (1-5) of the last 100 surveys Likert scale asking about chance for involvement</t>
  </si>
  <si>
    <t>Average score (1-5) of the last 100 surveys Likert scale asking about chance to ask questions</t>
  </si>
  <si>
    <t>Average score (1-5) of the last 100 surveys Likert scale asking did you have enough time</t>
  </si>
  <si>
    <t>Mark Murray - Advanced Access - QIIP</t>
  </si>
  <si>
    <t>Last 100 surveys</t>
  </si>
  <si>
    <t>Number of surveys in which the patient answered "Yes"</t>
  </si>
  <si>
    <t>Dorval Medical</t>
  </si>
  <si>
    <t>Total potential access bonus (last 3 months)</t>
  </si>
  <si>
    <t>Total actual access bonus (last 3 months)</t>
  </si>
  <si>
    <t>Practice Total Patients</t>
  </si>
  <si>
    <t>Patients with Medication reconciliation in the past year</t>
  </si>
  <si>
    <t>Patients with Diagnosis reconciliation in the past year</t>
  </si>
  <si>
    <t>Practice commitment for this service</t>
  </si>
  <si>
    <t>MoHLTC Data for Quality Improvement Plan</t>
  </si>
  <si>
    <t>MoHLTC Data</t>
  </si>
  <si>
    <t>Average of last 6 weeks, measurement of days to third next available appointment</t>
  </si>
  <si>
    <t>% of appointments where the provider was the primary care MD</t>
  </si>
  <si>
    <t>Total number of hours in a week (168)</t>
  </si>
  <si>
    <t>Hours in the week that the office is open</t>
  </si>
  <si>
    <t>MoHLTC Preventive Care Bonus</t>
  </si>
  <si>
    <t>Rostered patients 65 and older</t>
  </si>
  <si>
    <t>Targeted patients with flu shot in the past year</t>
  </si>
  <si>
    <t>Rostered women with a uterus age 21 to 70</t>
  </si>
  <si>
    <t>Targeted patients with a mammogram in the last 2 years</t>
  </si>
  <si>
    <t>Rostered women without breast disease age 50 to 75</t>
  </si>
  <si>
    <t>Targeted patients with a pap smear in the last 2 years</t>
  </si>
  <si>
    <t>Rostered children aged 2</t>
  </si>
  <si>
    <t>Targeted patients with FOBT in the past 2 years</t>
  </si>
  <si>
    <t>Rostered patients 50 to 75</t>
  </si>
  <si>
    <t>Targeted patients with full immunization to 18 months</t>
  </si>
  <si>
    <t>Targeted patients with 18 month developmental review</t>
  </si>
  <si>
    <t>All patients on Coumadin</t>
  </si>
  <si>
    <t>Patients on Coumadin with INR between 2 and 3 in the last 60 days</t>
  </si>
  <si>
    <t>Quality Improvement and. Innovation Partnership (QIIP)</t>
  </si>
  <si>
    <t>All patients with Diabetes</t>
  </si>
  <si>
    <t>Diabetic patients with a HgA1c =&lt; 7 in the past year</t>
  </si>
  <si>
    <t>Diabetic patients with systolic BP =&lt; 130 in the past year</t>
  </si>
  <si>
    <t>Diabetic patients with LDL =&lt; 2 in the past year</t>
  </si>
  <si>
    <t>Quality Outcomes Framework (QOF)</t>
  </si>
  <si>
    <t>All rostered adults without diabetes</t>
  </si>
  <si>
    <t>Screening for DM in the past 2 years</t>
  </si>
  <si>
    <t>All rostered adults without Hypertension</t>
  </si>
  <si>
    <t>BP measured in the past 2 years</t>
  </si>
  <si>
    <t>All rostered adults with Hypertension</t>
  </si>
  <si>
    <t>BP =&lt;150 in the past year</t>
  </si>
  <si>
    <t>All rostered adult smokers</t>
  </si>
  <si>
    <t>Smokers counselled in the past year</t>
  </si>
  <si>
    <t>All rostered adult non-smokers</t>
  </si>
  <si>
    <t>Patients asked about smoking in the past 5 years</t>
  </si>
  <si>
    <t>Rostered patients with the condition</t>
  </si>
  <si>
    <t>Patients where the condition was reviewed in the past year</t>
  </si>
  <si>
    <t>The Canadian Institute for Health Information (CIHI) Primary Care Indicators</t>
  </si>
  <si>
    <t>Average score (1-5) of the last 100 surveys Likert scale asking if concerns were really found out</t>
  </si>
  <si>
    <t xml:space="preserve">Average score (1-5) of the last 100 surveys Likert scale asking if your doctor let you say what you thought was important? </t>
  </si>
  <si>
    <t>Average score (1-5) of the last 100 surveys Likert scale asking Did your doctor take your health concerns very seriously?</t>
  </si>
  <si>
    <t xml:space="preserve">Average score (1-5) of the last 100 surveys Likert scale asking Was your doctor concerned about your feelings? </t>
  </si>
  <si>
    <t xml:space="preserve">Average score (1-5) of the last 100 surveys Likert scale asking Do you have confidence in your doctor? </t>
  </si>
  <si>
    <t>Average score (1-5) of the last 100 surveys Likert scale asking Did the staff at the clinic treat you with courtesy and respect?</t>
  </si>
  <si>
    <t>Average score (1-5) of the last 100 surveys Likert scale asking Did your doctor help you feel confident about your ability to take care of your health?</t>
  </si>
  <si>
    <t xml:space="preserve">Average score (1-5) of the last 100 surveys Likert scale asking How comfortable do you feel talking with your doctor about personal problems related to your health condition? </t>
  </si>
  <si>
    <t>Average score (1-5) of the last 100 surveys Likert scale asking How confident are you that your doctor will look after you no matter what happens with your health?</t>
  </si>
  <si>
    <t>Average score (1-5) of the last 100 surveys Likert scale asking Do you feel that the practice can be described as your medical home?</t>
  </si>
  <si>
    <t>Workbook Notes and Instructions</t>
  </si>
  <si>
    <t>Patients are satisfied with the choice of day for their last apt</t>
  </si>
  <si>
    <t>Tabs along the bottom describe worksheets in the Workbook.</t>
  </si>
  <si>
    <t>The sum of all quality points is in E1 (The Starfield Number).</t>
  </si>
  <si>
    <t>* In the early stages of this model, indicator scoring thresholds need to be polled from people familiar with the indicators and thresholds arising from other sources. When the Model becomes  known, more people will be familiar with the indicators and will be able to participate in the estimation of thresholds.</t>
  </si>
  <si>
    <r>
      <rPr>
        <b/>
        <sz val="11"/>
        <color indexed="8"/>
        <rFont val="Calibri"/>
        <family val="2"/>
      </rPr>
      <t>Raw Atribute Score</t>
    </r>
    <r>
      <rPr>
        <sz val="11"/>
        <color theme="1"/>
        <rFont val="Calibri"/>
        <family val="2"/>
      </rPr>
      <t xml:space="preserve">
</t>
    </r>
    <r>
      <rPr>
        <sz val="9"/>
        <color indexed="8"/>
        <rFont val="Calibri"/>
        <family val="2"/>
      </rPr>
      <t>Relationship Value x Knowledge Value</t>
    </r>
  </si>
  <si>
    <r>
      <rPr>
        <b/>
        <sz val="11"/>
        <color indexed="8"/>
        <rFont val="Calibri"/>
        <family val="2"/>
      </rPr>
      <t>Adjusted Attribute Score</t>
    </r>
    <r>
      <rPr>
        <sz val="11"/>
        <color theme="1"/>
        <rFont val="Calibri"/>
        <family val="2"/>
      </rPr>
      <t xml:space="preserve">
</t>
    </r>
    <r>
      <rPr>
        <sz val="9"/>
        <color indexed="8"/>
        <rFont val="Calibri"/>
        <family val="2"/>
      </rPr>
      <t>Score adjusted to Knowledge %</t>
    </r>
  </si>
  <si>
    <r>
      <rPr>
        <b/>
        <sz val="11"/>
        <color indexed="8"/>
        <rFont val="Calibri"/>
        <family val="2"/>
      </rPr>
      <t>Raw Atribute Score</t>
    </r>
    <r>
      <rPr>
        <sz val="11"/>
        <color theme="1"/>
        <rFont val="Calibri"/>
        <family val="2"/>
      </rPr>
      <t xml:space="preserve">
</t>
    </r>
    <r>
      <rPr>
        <sz val="9"/>
        <color indexed="8"/>
        <rFont val="Calibri"/>
        <family val="2"/>
      </rPr>
      <t>Relationship Value x Trust Value</t>
    </r>
  </si>
  <si>
    <r>
      <rPr>
        <b/>
        <sz val="11"/>
        <color indexed="8"/>
        <rFont val="Calibri"/>
        <family val="2"/>
      </rPr>
      <t>Adjusted Attribute Score</t>
    </r>
    <r>
      <rPr>
        <sz val="11"/>
        <color theme="1"/>
        <rFont val="Calibri"/>
        <family val="2"/>
      </rPr>
      <t xml:space="preserve">
</t>
    </r>
    <r>
      <rPr>
        <sz val="9"/>
        <color indexed="8"/>
        <rFont val="Calibri"/>
        <family val="2"/>
      </rPr>
      <t>Score adjusted to Trust %</t>
    </r>
  </si>
  <si>
    <r>
      <rPr>
        <b/>
        <sz val="11"/>
        <color indexed="8"/>
        <rFont val="Calibri"/>
        <family val="2"/>
      </rPr>
      <t>Raw Atribute Score</t>
    </r>
    <r>
      <rPr>
        <sz val="11"/>
        <color theme="1"/>
        <rFont val="Calibri"/>
        <family val="2"/>
      </rPr>
      <t xml:space="preserve">
</t>
    </r>
    <r>
      <rPr>
        <sz val="9"/>
        <color indexed="8"/>
        <rFont val="Calibri"/>
        <family val="2"/>
      </rPr>
      <t>Relationship Value x Sensitivity Value</t>
    </r>
  </si>
  <si>
    <r>
      <rPr>
        <b/>
        <sz val="11"/>
        <color indexed="8"/>
        <rFont val="Calibri"/>
        <family val="2"/>
      </rPr>
      <t>Adjusted Attribute Score</t>
    </r>
    <r>
      <rPr>
        <sz val="11"/>
        <color theme="1"/>
        <rFont val="Calibri"/>
        <family val="2"/>
      </rPr>
      <t xml:space="preserve">
</t>
    </r>
    <r>
      <rPr>
        <sz val="9"/>
        <color indexed="8"/>
        <rFont val="Calibri"/>
        <family val="2"/>
      </rPr>
      <t>Score adjusted to Sensitivity %</t>
    </r>
  </si>
  <si>
    <r>
      <t xml:space="preserve">Indicator Points Earned 
</t>
    </r>
    <r>
      <rPr>
        <b/>
        <sz val="14"/>
        <color indexed="10"/>
        <rFont val="Calibri"/>
        <family val="2"/>
      </rPr>
      <t>E</t>
    </r>
  </si>
  <si>
    <r>
      <t xml:space="preserve">Min
</t>
    </r>
    <r>
      <rPr>
        <b/>
        <sz val="8"/>
        <color indexed="8"/>
        <rFont val="Calibri"/>
        <family val="2"/>
      </rPr>
      <t xml:space="preserve">(Polling)
</t>
    </r>
    <r>
      <rPr>
        <b/>
        <sz val="14"/>
        <color indexed="10"/>
        <rFont val="Calibri"/>
        <family val="2"/>
      </rPr>
      <t>B</t>
    </r>
  </si>
  <si>
    <r>
      <t xml:space="preserve">Max
</t>
    </r>
    <r>
      <rPr>
        <b/>
        <sz val="8"/>
        <color indexed="8"/>
        <rFont val="Calibri"/>
        <family val="2"/>
      </rPr>
      <t xml:space="preserve">(Polling)
</t>
    </r>
    <r>
      <rPr>
        <b/>
        <sz val="14"/>
        <color indexed="10"/>
        <rFont val="Calibri"/>
        <family val="2"/>
      </rPr>
      <t>A</t>
    </r>
  </si>
  <si>
    <r>
      <t>"</t>
    </r>
    <r>
      <rPr>
        <b/>
        <sz val="12"/>
        <color indexed="8"/>
        <rFont val="Calibri"/>
        <family val="2"/>
      </rPr>
      <t>Survey Blank</t>
    </r>
    <r>
      <rPr>
        <sz val="11"/>
        <color indexed="8"/>
        <rFont val="Calibri"/>
        <family val="2"/>
      </rPr>
      <t>" is the blank template for surveying experts on all indicators regarding the value of the indicator to the relationship, and the 4 attributes of the relationship.</t>
    </r>
  </si>
  <si>
    <r>
      <t>"</t>
    </r>
    <r>
      <rPr>
        <b/>
        <sz val="12"/>
        <color indexed="8"/>
        <rFont val="Calibri"/>
        <family val="2"/>
      </rPr>
      <t>Value</t>
    </r>
    <r>
      <rPr>
        <sz val="11"/>
        <color indexed="8"/>
        <rFont val="Calibri"/>
        <family val="2"/>
      </rPr>
      <t>" sheet  aggregates all surveys and calculates the proportion of the relationship contributed by Access, Knowledge, Trust and Sensitivity (Cells F1 to F4).</t>
    </r>
  </si>
  <si>
    <r>
      <t>"</t>
    </r>
    <r>
      <rPr>
        <b/>
        <sz val="12"/>
        <color indexed="8"/>
        <rFont val="Calibri"/>
        <family val="2"/>
      </rPr>
      <t>Value</t>
    </r>
    <r>
      <rPr>
        <sz val="11"/>
        <color indexed="8"/>
        <rFont val="Calibri"/>
        <family val="2"/>
      </rPr>
      <t xml:space="preserve">" sheet  calculates for each indicator the average score for the relationship (column D), the 4 attributes (Columns E-H), and the points toward Total Quality (Column I) </t>
    </r>
    <r>
      <rPr>
        <b/>
        <sz val="14"/>
        <color indexed="10"/>
        <rFont val="Calibri"/>
        <family val="2"/>
      </rPr>
      <t>C</t>
    </r>
    <r>
      <rPr>
        <sz val="11"/>
        <color indexed="8"/>
        <rFont val="Calibri"/>
        <family val="2"/>
      </rPr>
      <t>. Data sources are listed in Column J.</t>
    </r>
  </si>
  <si>
    <r>
      <t>"</t>
    </r>
    <r>
      <rPr>
        <b/>
        <sz val="12"/>
        <color indexed="8"/>
        <rFont val="Calibri"/>
        <family val="2"/>
      </rPr>
      <t>Data01</t>
    </r>
    <r>
      <rPr>
        <sz val="11"/>
        <color indexed="8"/>
        <rFont val="Calibri"/>
        <family val="2"/>
      </rPr>
      <t>" to "</t>
    </r>
    <r>
      <rPr>
        <b/>
        <sz val="12"/>
        <color indexed="8"/>
        <rFont val="Calibri"/>
        <family val="2"/>
      </rPr>
      <t>DataEnd"</t>
    </r>
    <r>
      <rPr>
        <sz val="11"/>
        <color indexed="8"/>
        <rFont val="Calibri"/>
        <family val="2"/>
      </rPr>
      <t xml:space="preserve"> are individual survey results. New surveys are inserted as sheets before the "DataEnd" sheet.</t>
    </r>
  </si>
  <si>
    <r>
      <t>"</t>
    </r>
    <r>
      <rPr>
        <b/>
        <sz val="12"/>
        <color indexed="8"/>
        <rFont val="Calibri"/>
        <family val="2"/>
      </rPr>
      <t>Indicator Details</t>
    </r>
    <r>
      <rPr>
        <sz val="11"/>
        <color indexed="8"/>
        <rFont val="Calibri"/>
        <family val="2"/>
      </rPr>
      <t xml:space="preserve">" provides details (indicator source, Numerator, Denominator, and data sources). Column G gives sample indicator scores from Dorval Medical. Columns H &amp; I give thresholds </t>
    </r>
    <r>
      <rPr>
        <b/>
        <sz val="14"/>
        <color indexed="10"/>
        <rFont val="Calibri"/>
        <family val="2"/>
      </rPr>
      <t>A</t>
    </r>
    <r>
      <rPr>
        <sz val="11"/>
        <color indexed="8"/>
        <rFont val="Calibri"/>
        <family val="2"/>
      </rPr>
      <t xml:space="preserve"> and </t>
    </r>
    <r>
      <rPr>
        <b/>
        <sz val="14"/>
        <color indexed="10"/>
        <rFont val="Calibri"/>
        <family val="2"/>
      </rPr>
      <t>B</t>
    </r>
    <r>
      <rPr>
        <sz val="11"/>
        <color indexed="8"/>
        <rFont val="Calibri"/>
        <family val="2"/>
      </rPr>
      <t xml:space="preserve"> determined by expert polling*. Column J is the maximum value </t>
    </r>
    <r>
      <rPr>
        <b/>
        <sz val="14"/>
        <color indexed="10"/>
        <rFont val="Calibri"/>
        <family val="2"/>
      </rPr>
      <t>C</t>
    </r>
    <r>
      <rPr>
        <sz val="11"/>
        <color indexed="8"/>
        <rFont val="Calibri"/>
        <family val="2"/>
      </rPr>
      <t xml:space="preserve"> (weighting) from the "Value" sheet.  Column K calculates the total quality score earned </t>
    </r>
    <r>
      <rPr>
        <b/>
        <sz val="14"/>
        <color indexed="10"/>
        <rFont val="Calibri"/>
        <family val="2"/>
      </rPr>
      <t>E</t>
    </r>
    <r>
      <rPr>
        <sz val="11"/>
        <color indexed="8"/>
        <rFont val="Calibri"/>
        <family val="2"/>
      </rPr>
      <t xml:space="preserve"> for each indicator (formula is visible).</t>
    </r>
  </si>
  <si>
    <r>
      <t>The Columns in "</t>
    </r>
    <r>
      <rPr>
        <b/>
        <sz val="12"/>
        <color indexed="8"/>
        <rFont val="Calibri"/>
        <family val="2"/>
      </rPr>
      <t>Indicator Details</t>
    </r>
    <r>
      <rPr>
        <sz val="11"/>
        <color indexed="8"/>
        <rFont val="Calibri"/>
        <family val="2"/>
      </rPr>
      <t>" marked Access, Knowledge, Trust and Sensitivity provide the calculation for attribute scores contributed by each indicator. The total score for the 4 attributes is the sum of all indicator contributions and is seen in cells  E3 E4 E5 and E6.</t>
    </r>
  </si>
  <si>
    <r>
      <t>The worksheets "</t>
    </r>
    <r>
      <rPr>
        <b/>
        <sz val="12"/>
        <color indexed="8"/>
        <rFont val="Calibri"/>
        <family val="2"/>
      </rPr>
      <t>Access</t>
    </r>
    <r>
      <rPr>
        <sz val="11"/>
        <color indexed="8"/>
        <rFont val="Calibri"/>
        <family val="2"/>
      </rPr>
      <t>", "</t>
    </r>
    <r>
      <rPr>
        <b/>
        <sz val="12"/>
        <color indexed="8"/>
        <rFont val="Calibri"/>
        <family val="2"/>
      </rPr>
      <t>Knowledge</t>
    </r>
    <r>
      <rPr>
        <sz val="11"/>
        <color indexed="8"/>
        <rFont val="Calibri"/>
        <family val="2"/>
      </rPr>
      <t>", "</t>
    </r>
    <r>
      <rPr>
        <b/>
        <sz val="12"/>
        <color indexed="8"/>
        <rFont val="Calibri"/>
        <family val="2"/>
      </rPr>
      <t>Trust</t>
    </r>
    <r>
      <rPr>
        <sz val="11"/>
        <color indexed="8"/>
        <rFont val="Calibri"/>
        <family val="2"/>
      </rPr>
      <t>", and "</t>
    </r>
    <r>
      <rPr>
        <b/>
        <sz val="12"/>
        <color indexed="8"/>
        <rFont val="Calibri"/>
        <family val="2"/>
      </rPr>
      <t>Sensitivity</t>
    </r>
    <r>
      <rPr>
        <sz val="11"/>
        <color indexed="8"/>
        <rFont val="Calibri"/>
        <family val="2"/>
      </rPr>
      <t>" provide the details by which survey scores for each indicator are used to calculate the portion of score contributing to each attribute.</t>
    </r>
  </si>
  <si>
    <r>
      <t xml:space="preserve">Value
</t>
    </r>
    <r>
      <rPr>
        <b/>
        <sz val="8"/>
        <color indexed="8"/>
        <rFont val="Calibri"/>
        <family val="2"/>
      </rPr>
      <t xml:space="preserve">How well does the indicator reflect value in the patient doctor relationship?
</t>
    </r>
    <r>
      <rPr>
        <b/>
        <sz val="14"/>
        <color indexed="17"/>
        <rFont val="Calibri"/>
        <family val="2"/>
      </rPr>
      <t>C-ii</t>
    </r>
  </si>
  <si>
    <r>
      <t xml:space="preserve">Domain Expectations </t>
    </r>
    <r>
      <rPr>
        <b/>
        <sz val="14"/>
        <color indexed="17"/>
        <rFont val="Calibri"/>
        <family val="2"/>
      </rPr>
      <t>a-i</t>
    </r>
  </si>
  <si>
    <r>
      <t xml:space="preserve">How much does the indicator reflect Access?
</t>
    </r>
    <r>
      <rPr>
        <b/>
        <sz val="14"/>
        <color indexed="17"/>
        <rFont val="Calibri"/>
        <family val="2"/>
      </rPr>
      <t>C-v</t>
    </r>
  </si>
  <si>
    <r>
      <t xml:space="preserve">How much does the indicator reflect Knowledge?
</t>
    </r>
    <r>
      <rPr>
        <b/>
        <sz val="14"/>
        <color indexed="17"/>
        <rFont val="Calibri"/>
        <family val="2"/>
      </rPr>
      <t>C-v</t>
    </r>
  </si>
  <si>
    <r>
      <t xml:space="preserve">How much does the indicator reflect Trust?
</t>
    </r>
    <r>
      <rPr>
        <b/>
        <sz val="14"/>
        <color indexed="17"/>
        <rFont val="Calibri"/>
        <family val="2"/>
      </rPr>
      <t>C-v</t>
    </r>
  </si>
  <si>
    <r>
      <t xml:space="preserve">How much does the indicator reflect Sensitivity?
</t>
    </r>
    <r>
      <rPr>
        <b/>
        <sz val="14"/>
        <color indexed="17"/>
        <rFont val="Calibri"/>
        <family val="2"/>
      </rPr>
      <t>C-v</t>
    </r>
  </si>
  <si>
    <r>
      <rPr>
        <b/>
        <sz val="11"/>
        <color indexed="8"/>
        <rFont val="Calibri"/>
        <family val="2"/>
      </rPr>
      <t>Raw Atribute Score</t>
    </r>
    <r>
      <rPr>
        <sz val="11"/>
        <color theme="1"/>
        <rFont val="Calibri"/>
        <family val="2"/>
      </rPr>
      <t xml:space="preserve">
</t>
    </r>
    <r>
      <rPr>
        <sz val="9"/>
        <color indexed="8"/>
        <rFont val="Calibri"/>
        <family val="2"/>
      </rPr>
      <t xml:space="preserve">Relationship Value x Access Value
</t>
    </r>
    <r>
      <rPr>
        <b/>
        <sz val="14"/>
        <color indexed="17"/>
        <rFont val="Calibri"/>
        <family val="2"/>
      </rPr>
      <t>c-vi</t>
    </r>
  </si>
  <si>
    <r>
      <rPr>
        <b/>
        <sz val="11"/>
        <color indexed="8"/>
        <rFont val="Calibri"/>
        <family val="2"/>
      </rPr>
      <t>Adjusted Attribute Score</t>
    </r>
    <r>
      <rPr>
        <sz val="11"/>
        <color theme="1"/>
        <rFont val="Calibri"/>
        <family val="2"/>
      </rPr>
      <t xml:space="preserve">
</t>
    </r>
    <r>
      <rPr>
        <sz val="9"/>
        <color indexed="8"/>
        <rFont val="Calibri"/>
        <family val="2"/>
      </rPr>
      <t xml:space="preserve">Score adjusted to Access %
</t>
    </r>
    <r>
      <rPr>
        <b/>
        <sz val="14"/>
        <color indexed="17"/>
        <rFont val="Calibri"/>
        <family val="2"/>
      </rPr>
      <t>c-vi</t>
    </r>
  </si>
  <si>
    <r>
      <t xml:space="preserve">Sum of Adjusted Attribute Scores
</t>
    </r>
    <r>
      <rPr>
        <b/>
        <sz val="14"/>
        <color indexed="10"/>
        <rFont val="Calibri"/>
        <family val="2"/>
      </rPr>
      <t xml:space="preserve">C
</t>
    </r>
    <r>
      <rPr>
        <b/>
        <sz val="14"/>
        <color indexed="17"/>
        <rFont val="Calibri"/>
        <family val="2"/>
      </rPr>
      <t>c-viii</t>
    </r>
  </si>
  <si>
    <r>
      <t xml:space="preserve">Wt./1000
</t>
    </r>
    <r>
      <rPr>
        <b/>
        <sz val="8"/>
        <color indexed="8"/>
        <rFont val="Calibri"/>
        <family val="2"/>
      </rPr>
      <t xml:space="preserve">(Polling)
</t>
    </r>
    <r>
      <rPr>
        <b/>
        <sz val="14"/>
        <color indexed="10"/>
        <rFont val="Calibri"/>
        <family val="2"/>
      </rPr>
      <t xml:space="preserve">C
</t>
    </r>
    <r>
      <rPr>
        <b/>
        <sz val="14"/>
        <color indexed="17"/>
        <rFont val="Calibri"/>
        <family val="2"/>
      </rPr>
      <t>c-viii</t>
    </r>
  </si>
  <si>
    <r>
      <t xml:space="preserve">% Weight to Access
</t>
    </r>
    <r>
      <rPr>
        <b/>
        <sz val="8"/>
        <color indexed="8"/>
        <rFont val="Calibri"/>
        <family val="2"/>
      </rPr>
      <t xml:space="preserve">(Polling)
</t>
    </r>
    <r>
      <rPr>
        <b/>
        <sz val="14"/>
        <color indexed="17"/>
        <rFont val="Calibri"/>
        <family val="2"/>
      </rPr>
      <t>c-ix</t>
    </r>
  </si>
  <si>
    <r>
      <t xml:space="preserve">% Weight to Know.
</t>
    </r>
    <r>
      <rPr>
        <b/>
        <sz val="8"/>
        <color indexed="8"/>
        <rFont val="Calibri"/>
        <family val="2"/>
      </rPr>
      <t xml:space="preserve">(Polling)
</t>
    </r>
    <r>
      <rPr>
        <b/>
        <sz val="14"/>
        <color indexed="17"/>
        <rFont val="Calibri"/>
        <family val="2"/>
      </rPr>
      <t>c-ix</t>
    </r>
  </si>
  <si>
    <r>
      <t xml:space="preserve">% Weight to Trust
</t>
    </r>
    <r>
      <rPr>
        <b/>
        <sz val="8"/>
        <color indexed="8"/>
        <rFont val="Calibri"/>
        <family val="2"/>
      </rPr>
      <t xml:space="preserve">(Polling)
</t>
    </r>
    <r>
      <rPr>
        <b/>
        <sz val="14"/>
        <color indexed="17"/>
        <rFont val="Calibri"/>
        <family val="2"/>
      </rPr>
      <t>c-ix</t>
    </r>
  </si>
  <si>
    <r>
      <t xml:space="preserve">% Weight to Sensitivity
</t>
    </r>
    <r>
      <rPr>
        <b/>
        <sz val="8"/>
        <color indexed="8"/>
        <rFont val="Calibri"/>
        <family val="2"/>
      </rPr>
      <t xml:space="preserve">(Polling)
</t>
    </r>
    <r>
      <rPr>
        <b/>
        <sz val="14"/>
        <color indexed="17"/>
        <rFont val="Calibri"/>
        <family val="2"/>
      </rPr>
      <t>c-ix</t>
    </r>
  </si>
  <si>
    <r>
      <t xml:space="preserve">% Indicator Score to Sensitivity
</t>
    </r>
    <r>
      <rPr>
        <b/>
        <sz val="14"/>
        <color indexed="17"/>
        <rFont val="Calibri"/>
        <family val="2"/>
      </rPr>
      <t>c-ix</t>
    </r>
  </si>
  <si>
    <r>
      <t xml:space="preserve">% Indicator Score to Trust
</t>
    </r>
    <r>
      <rPr>
        <b/>
        <sz val="14"/>
        <color indexed="17"/>
        <rFont val="Calibri"/>
        <family val="2"/>
      </rPr>
      <t>c-ix</t>
    </r>
  </si>
  <si>
    <r>
      <t xml:space="preserve">% Indicator Score to Knowledge
</t>
    </r>
    <r>
      <rPr>
        <b/>
        <sz val="14"/>
        <color indexed="17"/>
        <rFont val="Calibri"/>
        <family val="2"/>
      </rPr>
      <t>c-ix</t>
    </r>
  </si>
  <si>
    <r>
      <t xml:space="preserve">% Indicator Score to Access
</t>
    </r>
    <r>
      <rPr>
        <b/>
        <sz val="14"/>
        <color indexed="17"/>
        <rFont val="Calibri"/>
        <family val="2"/>
      </rPr>
      <t>c-ix</t>
    </r>
  </si>
  <si>
    <r>
      <rPr>
        <sz val="14"/>
        <color indexed="17"/>
        <rFont val="Calibri"/>
        <family val="2"/>
      </rPr>
      <t xml:space="preserve">c-x  </t>
    </r>
    <r>
      <rPr>
        <sz val="11"/>
        <color theme="1"/>
        <rFont val="Calibri"/>
        <family val="2"/>
      </rPr>
      <t xml:space="preserve"> Practice Access Score </t>
    </r>
    <r>
      <rPr>
        <sz val="9"/>
        <color indexed="8"/>
        <rFont val="Calibri"/>
        <family val="2"/>
      </rPr>
      <t>(out of 1000)</t>
    </r>
  </si>
  <si>
    <r>
      <rPr>
        <sz val="14"/>
        <color indexed="17"/>
        <rFont val="Calibri"/>
        <family val="2"/>
      </rPr>
      <t>c-x</t>
    </r>
    <r>
      <rPr>
        <sz val="11"/>
        <color theme="1"/>
        <rFont val="Calibri"/>
        <family val="2"/>
      </rPr>
      <t xml:space="preserve">  Practice Knowledge Score </t>
    </r>
    <r>
      <rPr>
        <sz val="9"/>
        <color indexed="8"/>
        <rFont val="Calibri"/>
        <family val="2"/>
      </rPr>
      <t>(out of 1000)</t>
    </r>
  </si>
  <si>
    <r>
      <rPr>
        <sz val="14"/>
        <color indexed="17"/>
        <rFont val="Calibri"/>
        <family val="2"/>
      </rPr>
      <t>c-x</t>
    </r>
    <r>
      <rPr>
        <sz val="11"/>
        <color theme="1"/>
        <rFont val="Calibri"/>
        <family val="2"/>
      </rPr>
      <t xml:space="preserve">  Practice Trust Score </t>
    </r>
    <r>
      <rPr>
        <sz val="9"/>
        <color indexed="8"/>
        <rFont val="Calibri"/>
        <family val="2"/>
      </rPr>
      <t>(out of 1000)</t>
    </r>
  </si>
  <si>
    <r>
      <rPr>
        <sz val="14"/>
        <color indexed="17"/>
        <rFont val="Calibri"/>
        <family val="2"/>
      </rPr>
      <t>c-x</t>
    </r>
    <r>
      <rPr>
        <sz val="11"/>
        <color theme="1"/>
        <rFont val="Calibri"/>
        <family val="2"/>
      </rPr>
      <t xml:space="preserve">  Practice Sensitivity Score </t>
    </r>
    <r>
      <rPr>
        <sz val="9"/>
        <color indexed="8"/>
        <rFont val="Calibri"/>
        <family val="2"/>
      </rPr>
      <t>(out of 1000)</t>
    </r>
  </si>
  <si>
    <r>
      <rPr>
        <b/>
        <sz val="14"/>
        <color indexed="17"/>
        <rFont val="Calibri"/>
        <family val="2"/>
      </rPr>
      <t>a-i</t>
    </r>
    <r>
      <rPr>
        <sz val="11"/>
        <color theme="1"/>
        <rFont val="Calibri"/>
        <family val="2"/>
      </rPr>
      <t xml:space="preserve"> Practice importance of Sensitivity </t>
    </r>
    <r>
      <rPr>
        <sz val="8"/>
        <color indexed="8"/>
        <rFont val="Calibri"/>
        <family val="2"/>
      </rPr>
      <t>(Polling)</t>
    </r>
  </si>
  <si>
    <r>
      <rPr>
        <b/>
        <sz val="14"/>
        <color indexed="17"/>
        <rFont val="Calibri"/>
        <family val="2"/>
      </rPr>
      <t>a-i</t>
    </r>
    <r>
      <rPr>
        <sz val="11"/>
        <color theme="1"/>
        <rFont val="Calibri"/>
        <family val="2"/>
      </rPr>
      <t xml:space="preserve"> Practice importance of Trust </t>
    </r>
    <r>
      <rPr>
        <sz val="8"/>
        <color indexed="8"/>
        <rFont val="Calibri"/>
        <family val="2"/>
      </rPr>
      <t>(Polling)</t>
    </r>
  </si>
  <si>
    <r>
      <rPr>
        <b/>
        <sz val="14"/>
        <color indexed="17"/>
        <rFont val="Calibri"/>
        <family val="2"/>
      </rPr>
      <t>a-i</t>
    </r>
    <r>
      <rPr>
        <sz val="11"/>
        <color theme="1"/>
        <rFont val="Calibri"/>
        <family val="2"/>
      </rPr>
      <t xml:space="preserve"> Practice importance of Knowledge </t>
    </r>
    <r>
      <rPr>
        <sz val="8"/>
        <color indexed="8"/>
        <rFont val="Calibri"/>
        <family val="2"/>
      </rPr>
      <t>(Polling)</t>
    </r>
  </si>
  <si>
    <r>
      <rPr>
        <b/>
        <sz val="14"/>
        <color indexed="17"/>
        <rFont val="Calibri"/>
        <family val="2"/>
      </rPr>
      <t>a-i</t>
    </r>
    <r>
      <rPr>
        <sz val="11"/>
        <color theme="1"/>
        <rFont val="Calibri"/>
        <family val="2"/>
      </rPr>
      <t xml:space="preserve">  Practice importance of Access </t>
    </r>
    <r>
      <rPr>
        <sz val="8"/>
        <color indexed="8"/>
        <rFont val="Calibri"/>
        <family val="2"/>
      </rPr>
      <t>(Polling)</t>
    </r>
  </si>
  <si>
    <r>
      <t>This workbook is intended to be used with the document "</t>
    </r>
    <r>
      <rPr>
        <b/>
        <sz val="11"/>
        <color indexed="8"/>
        <rFont val="Calibri"/>
        <family val="2"/>
      </rPr>
      <t>Creating a Composite Indicator for Comprehensive Primary Care</t>
    </r>
    <r>
      <rPr>
        <sz val="11"/>
        <color theme="1"/>
        <rFont val="Calibri"/>
        <family val="2"/>
      </rPr>
      <t xml:space="preserve">" available on the Dorval Medical website. Red letters e.g. </t>
    </r>
    <r>
      <rPr>
        <b/>
        <sz val="14"/>
        <color indexed="10"/>
        <rFont val="Calibri"/>
        <family val="2"/>
      </rPr>
      <t>C</t>
    </r>
    <r>
      <rPr>
        <sz val="11"/>
        <color theme="1"/>
        <rFont val="Calibri"/>
        <family val="2"/>
      </rPr>
      <t xml:space="preserve"> refer to the illustration in the document on page 4 describing indicator scoring.
Notations in green e.g. </t>
    </r>
    <r>
      <rPr>
        <b/>
        <sz val="14"/>
        <color indexed="17"/>
        <rFont val="Calibri"/>
        <family val="2"/>
      </rPr>
      <t>a i</t>
    </r>
    <r>
      <rPr>
        <sz val="11"/>
        <color theme="1"/>
        <rFont val="Calibri"/>
        <family val="2"/>
      </rPr>
      <t xml:space="preserve"> refer to the document's detailed methodology description on pages 8 to 10.</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</si>
</sst>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8">
    <font>
      <sz val="11"/>
      <color theme="1"/>
      <name val="Calibri"/>
      <family val="2"/>
    </font>
    <font>
      <sz val="11"/>
      <color indexed="8"/>
      <name val="Calibri"/>
      <family val="2"/>
    </font>
    <font>
      <b/>
      <sz val="12"/>
      <name val="Arial MT"/>
      <family val="0"/>
    </font>
    <font>
      <sz val="9"/>
      <name val="Tahoma"/>
      <family val="2"/>
    </font>
    <font>
      <b/>
      <sz val="9"/>
      <name val="Tahoma"/>
      <family val="2"/>
    </font>
    <font>
      <b/>
      <sz val="8"/>
      <color indexed="8"/>
      <name val="Calibri"/>
      <family val="2"/>
    </font>
    <font>
      <sz val="11"/>
      <color indexed="9"/>
      <name val="Lucida Grande"/>
      <family val="0"/>
    </font>
    <font>
      <sz val="9"/>
      <color indexed="9"/>
      <name val="Tahoma Bold"/>
      <family val="0"/>
    </font>
    <font>
      <sz val="9"/>
      <color indexed="9"/>
      <name val="Tahoma"/>
      <family val="2"/>
    </font>
    <font>
      <b/>
      <sz val="8"/>
      <color indexed="8"/>
      <name val="Lucida Grande"/>
      <family val="0"/>
    </font>
    <font>
      <sz val="9"/>
      <color indexed="8"/>
      <name val="Calibri"/>
      <family val="2"/>
    </font>
    <font>
      <sz val="8"/>
      <color indexed="8"/>
      <name val="Calibri"/>
      <family val="2"/>
    </font>
    <font>
      <b/>
      <sz val="10"/>
      <name val="Arial MT"/>
      <family val="0"/>
    </font>
    <font>
      <b/>
      <sz val="10"/>
      <color indexed="8"/>
      <name val="Arial MT"/>
      <family val="0"/>
    </font>
    <font>
      <b/>
      <sz val="11"/>
      <color indexed="8"/>
      <name val="Calibri"/>
      <family val="2"/>
    </font>
    <font>
      <b/>
      <sz val="14"/>
      <color indexed="10"/>
      <name val="Calibri"/>
      <family val="2"/>
    </font>
    <font>
      <b/>
      <sz val="12"/>
      <color indexed="8"/>
      <name val="Calibri"/>
      <family val="2"/>
    </font>
    <font>
      <b/>
      <sz val="14"/>
      <color indexed="17"/>
      <name val="Calibri"/>
      <family val="2"/>
    </font>
    <font>
      <sz val="14"/>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Lucida Grande"/>
      <family val="0"/>
    </font>
    <font>
      <b/>
      <sz val="12"/>
      <color indexed="8"/>
      <name val="Lucida Grande"/>
      <family val="0"/>
    </font>
    <font>
      <b/>
      <sz val="11"/>
      <color indexed="8"/>
      <name val="Lucida Grande"/>
      <family val="0"/>
    </font>
    <font>
      <b/>
      <sz val="14"/>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Lucida Grande"/>
      <family val="0"/>
    </font>
    <font>
      <b/>
      <sz val="12"/>
      <color theme="1"/>
      <name val="Lucida Grande"/>
      <family val="0"/>
    </font>
    <font>
      <b/>
      <sz val="11"/>
      <color theme="1"/>
      <name val="Lucida Grande"/>
      <family val="0"/>
    </font>
    <font>
      <b/>
      <sz val="14"/>
      <color theme="1"/>
      <name val="Calibri"/>
      <family val="2"/>
    </font>
    <font>
      <b/>
      <sz val="16"/>
      <color theme="1"/>
      <name val="Calibri"/>
      <family val="2"/>
    </font>
    <font>
      <b/>
      <sz val="8"/>
      <color theme="1"/>
      <name val="Calibri"/>
      <family val="2"/>
    </font>
    <font>
      <sz val="9"/>
      <color theme="1"/>
      <name val="Calibri"/>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color indexed="11"/>
      </left>
      <right style="thin">
        <color indexed="11"/>
      </right>
      <top style="thin">
        <color indexed="11"/>
      </top>
      <bottom style="thin">
        <color indexed="11"/>
      </bottom>
    </border>
    <border>
      <left style="thin">
        <color indexed="11"/>
      </left>
      <right style="thin">
        <color indexed="11"/>
      </right>
      <top style="thin">
        <color indexed="11"/>
      </top>
      <bottom style="medium">
        <color indexed="9"/>
      </bottom>
    </border>
    <border>
      <left style="medium">
        <color indexed="9"/>
      </left>
      <right style="medium">
        <color indexed="9"/>
      </right>
      <top style="medium">
        <color indexed="9"/>
      </top>
      <bottom style="medium">
        <color indexed="9"/>
      </bottom>
    </border>
    <border>
      <left style="medium">
        <color indexed="9"/>
      </left>
      <right style="thin">
        <color indexed="11"/>
      </right>
      <top style="thin">
        <color indexed="11"/>
      </top>
      <bottom style="thin">
        <color indexed="11"/>
      </bottom>
    </border>
    <border>
      <left style="medium">
        <color indexed="9"/>
      </left>
      <right style="thin">
        <color indexed="11"/>
      </right>
      <top style="medium">
        <color indexed="9"/>
      </top>
      <bottom style="thin">
        <color indexed="11"/>
      </bottom>
    </border>
    <border>
      <left style="thin">
        <color indexed="11"/>
      </left>
      <right style="thin">
        <color indexed="11"/>
      </right>
      <top style="medium">
        <color indexed="9"/>
      </top>
      <bottom style="thin">
        <color indexed="11"/>
      </bottom>
    </border>
    <border>
      <left style="thin">
        <color indexed="11"/>
      </left>
      <right style="medium">
        <color indexed="9"/>
      </right>
      <top style="medium">
        <color indexed="9"/>
      </top>
      <bottom style="thin">
        <color indexed="11"/>
      </bottom>
    </border>
    <border>
      <left style="medium">
        <color indexed="9"/>
      </left>
      <right style="thin">
        <color indexed="11"/>
      </right>
      <top style="thin">
        <color indexed="11"/>
      </top>
      <bottom style="medium">
        <color indexed="9"/>
      </bottom>
    </border>
    <border>
      <left style="thin">
        <color indexed="11"/>
      </left>
      <right style="medium">
        <color indexed="9"/>
      </right>
      <top style="thin">
        <color indexed="11"/>
      </top>
      <bottom style="medium">
        <color indexed="9"/>
      </bottom>
    </border>
    <border>
      <left style="medium">
        <color indexed="9"/>
      </left>
      <right style="thin">
        <color indexed="11"/>
      </right>
      <top style="medium">
        <color indexed="9"/>
      </top>
      <bottom style="medium">
        <color indexed="9"/>
      </bottom>
    </border>
    <border>
      <left style="thin">
        <color indexed="11"/>
      </left>
      <right style="medium">
        <color indexed="9"/>
      </right>
      <top style="medium">
        <color indexed="9"/>
      </top>
      <bottom style="medium">
        <color indexed="9"/>
      </bottom>
    </border>
    <border>
      <left>
        <color indexed="63"/>
      </left>
      <right>
        <color indexed="63"/>
      </right>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color indexed="11"/>
      </left>
      <right style="thin">
        <color indexed="11"/>
      </right>
      <top style="medium">
        <color indexed="9"/>
      </top>
      <bottom style="medium">
        <color indexed="9"/>
      </bottom>
    </border>
    <border>
      <left style="medium">
        <color indexed="9"/>
      </left>
      <right>
        <color indexed="9"/>
      </right>
      <top style="medium">
        <color indexed="9"/>
      </top>
      <bottom style="medium">
        <color indexed="9"/>
      </bottom>
    </border>
    <border>
      <left>
        <color indexed="9"/>
      </left>
      <right>
        <color indexed="9"/>
      </right>
      <top style="medium">
        <color indexed="9"/>
      </top>
      <bottom style="medium">
        <color indexed="9"/>
      </bottom>
    </border>
    <border>
      <left>
        <color indexed="9"/>
      </left>
      <right style="medium">
        <color indexed="9"/>
      </right>
      <top style="medium">
        <color indexed="9"/>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4">
    <xf numFmtId="0" fontId="0" fillId="0" borderId="0" xfId="0" applyFont="1" applyAlignment="1">
      <alignment/>
    </xf>
    <xf numFmtId="2" fontId="0" fillId="0" borderId="0" xfId="0" applyNumberFormat="1" applyAlignment="1">
      <alignment/>
    </xf>
    <xf numFmtId="165" fontId="0" fillId="0" borderId="0" xfId="0" applyNumberFormat="1" applyAlignment="1">
      <alignment/>
    </xf>
    <xf numFmtId="1" fontId="0" fillId="0" borderId="0" xfId="0" applyNumberFormat="1" applyAlignment="1">
      <alignment/>
    </xf>
    <xf numFmtId="0" fontId="0" fillId="0" borderId="0" xfId="0" applyAlignment="1">
      <alignment horizontal="center"/>
    </xf>
    <xf numFmtId="0" fontId="57" fillId="0" borderId="0" xfId="0" applyFont="1" applyAlignment="1">
      <alignment/>
    </xf>
    <xf numFmtId="164" fontId="57" fillId="0" borderId="0" xfId="0" applyNumberFormat="1" applyFont="1" applyAlignment="1">
      <alignment/>
    </xf>
    <xf numFmtId="0" fontId="57" fillId="0" borderId="0" xfId="0" applyFont="1" applyAlignment="1">
      <alignment wrapText="1"/>
    </xf>
    <xf numFmtId="0" fontId="0" fillId="0" borderId="0" xfId="0" applyAlignment="1">
      <alignment wrapText="1"/>
    </xf>
    <xf numFmtId="0" fontId="0" fillId="0" borderId="0" xfId="0" applyAlignment="1">
      <alignment horizontal="right" wrapText="1"/>
    </xf>
    <xf numFmtId="164" fontId="2" fillId="0" borderId="0" xfId="0" applyNumberFormat="1" applyFont="1" applyFill="1" applyBorder="1" applyAlignment="1">
      <alignment horizontal="center" vertical="center" wrapText="1"/>
    </xf>
    <xf numFmtId="0" fontId="57" fillId="0" borderId="0" xfId="0" applyFont="1" applyAlignment="1">
      <alignment horizontal="center" vertical="center" wrapText="1"/>
    </xf>
    <xf numFmtId="165" fontId="57" fillId="0" borderId="0" xfId="0" applyNumberFormat="1" applyFont="1" applyAlignment="1">
      <alignment horizontal="center" vertical="center"/>
    </xf>
    <xf numFmtId="0" fontId="57" fillId="0" borderId="10" xfId="0" applyFont="1" applyBorder="1" applyAlignment="1">
      <alignment horizontal="center"/>
    </xf>
    <xf numFmtId="0" fontId="57"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165" fontId="0" fillId="0" borderId="10" xfId="0" applyNumberFormat="1" applyBorder="1" applyAlignment="1">
      <alignment horizontal="center" vertical="center"/>
    </xf>
    <xf numFmtId="0" fontId="57" fillId="0" borderId="11" xfId="0" applyFont="1" applyBorder="1" applyAlignment="1">
      <alignment horizontal="center" vertical="center" wrapText="1"/>
    </xf>
    <xf numFmtId="0" fontId="57" fillId="33" borderId="10" xfId="0" applyFont="1" applyFill="1" applyBorder="1" applyAlignment="1">
      <alignment horizontal="center" vertical="center" wrapText="1"/>
    </xf>
    <xf numFmtId="2" fontId="57" fillId="33" borderId="10" xfId="0" applyNumberFormat="1" applyFont="1" applyFill="1" applyBorder="1" applyAlignment="1">
      <alignment horizontal="center" vertical="center" wrapText="1"/>
    </xf>
    <xf numFmtId="0" fontId="57" fillId="0" borderId="12" xfId="0" applyFont="1" applyBorder="1" applyAlignment="1">
      <alignment/>
    </xf>
    <xf numFmtId="0" fontId="57" fillId="0" borderId="13" xfId="0" applyFont="1" applyBorder="1" applyAlignment="1">
      <alignment/>
    </xf>
    <xf numFmtId="0" fontId="57" fillId="0" borderId="14" xfId="0" applyFont="1" applyBorder="1" applyAlignment="1">
      <alignment/>
    </xf>
    <xf numFmtId="0" fontId="57" fillId="0" borderId="15" xfId="0" applyFont="1" applyBorder="1" applyAlignment="1">
      <alignment/>
    </xf>
    <xf numFmtId="0" fontId="57" fillId="0" borderId="16" xfId="0" applyFont="1" applyBorder="1" applyAlignment="1">
      <alignment horizontal="center"/>
    </xf>
    <xf numFmtId="0" fontId="57" fillId="0" borderId="17" xfId="0" applyFont="1" applyBorder="1" applyAlignment="1">
      <alignment horizontal="center"/>
    </xf>
    <xf numFmtId="0" fontId="57"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1" xfId="0" applyFont="1" applyBorder="1" applyAlignment="1">
      <alignment horizontal="center" vertical="center" wrapText="1"/>
    </xf>
    <xf numFmtId="165" fontId="0" fillId="0" borderId="10" xfId="0" applyNumberFormat="1" applyBorder="1" applyAlignment="1" applyProtection="1">
      <alignment horizontal="center" vertical="center"/>
      <protection locked="0"/>
    </xf>
    <xf numFmtId="0" fontId="0" fillId="0" borderId="0" xfId="0" applyAlignment="1">
      <alignment horizontal="left"/>
    </xf>
    <xf numFmtId="0" fontId="57" fillId="0" borderId="11" xfId="0" applyFont="1" applyBorder="1" applyAlignment="1">
      <alignment horizontal="center" vertical="center" wrapText="1"/>
    </xf>
    <xf numFmtId="0" fontId="6" fillId="0" borderId="0" xfId="0" applyNumberFormat="1" applyFont="1" applyAlignment="1">
      <alignment/>
    </xf>
    <xf numFmtId="0" fontId="59" fillId="0" borderId="18" xfId="0" applyNumberFormat="1" applyFont="1" applyFill="1" applyBorder="1" applyAlignment="1">
      <alignment horizontal="center"/>
    </xf>
    <xf numFmtId="0" fontId="59" fillId="0" borderId="18" xfId="0" applyNumberFormat="1" applyFont="1" applyFill="1" applyBorder="1" applyAlignment="1">
      <alignment wrapText="1"/>
    </xf>
    <xf numFmtId="0" fontId="59" fillId="0" borderId="18" xfId="0" applyNumberFormat="1" applyFont="1" applyFill="1" applyBorder="1" applyAlignment="1">
      <alignment horizontal="right" wrapText="1"/>
    </xf>
    <xf numFmtId="0" fontId="59" fillId="0" borderId="18" xfId="0" applyNumberFormat="1" applyFont="1" applyFill="1" applyBorder="1" applyAlignment="1">
      <alignment/>
    </xf>
    <xf numFmtId="164" fontId="60" fillId="0" borderId="18" xfId="0" applyNumberFormat="1" applyFont="1" applyFill="1" applyBorder="1" applyAlignment="1">
      <alignment horizontal="center" vertical="center" wrapText="1"/>
    </xf>
    <xf numFmtId="0" fontId="59" fillId="0" borderId="19" xfId="0" applyNumberFormat="1" applyFont="1" applyFill="1" applyBorder="1" applyAlignment="1">
      <alignment horizontal="center"/>
    </xf>
    <xf numFmtId="0" fontId="59" fillId="0" borderId="19" xfId="0" applyNumberFormat="1" applyFont="1" applyFill="1" applyBorder="1" applyAlignment="1">
      <alignment wrapText="1"/>
    </xf>
    <xf numFmtId="0" fontId="59" fillId="0" borderId="19" xfId="0" applyNumberFormat="1" applyFont="1" applyFill="1" applyBorder="1" applyAlignment="1">
      <alignment/>
    </xf>
    <xf numFmtId="164" fontId="60" fillId="0" borderId="19" xfId="0" applyNumberFormat="1" applyFont="1" applyFill="1" applyBorder="1" applyAlignment="1">
      <alignment horizontal="center" vertical="center" wrapText="1"/>
    </xf>
    <xf numFmtId="0" fontId="61" fillId="0" borderId="20" xfId="0" applyNumberFormat="1" applyFont="1" applyFill="1" applyBorder="1" applyAlignment="1">
      <alignment horizontal="center"/>
    </xf>
    <xf numFmtId="0" fontId="61" fillId="0" borderId="20" xfId="0" applyNumberFormat="1" applyFont="1" applyFill="1" applyBorder="1" applyAlignment="1">
      <alignment horizontal="center" vertical="center" wrapText="1"/>
    </xf>
    <xf numFmtId="0" fontId="61" fillId="0" borderId="21" xfId="0" applyNumberFormat="1" applyFont="1" applyFill="1" applyBorder="1" applyAlignment="1">
      <alignment horizontal="center" vertical="center" wrapText="1"/>
    </xf>
    <xf numFmtId="0" fontId="61" fillId="0" borderId="18" xfId="0" applyNumberFormat="1" applyFont="1" applyFill="1" applyBorder="1" applyAlignment="1">
      <alignment wrapText="1"/>
    </xf>
    <xf numFmtId="164" fontId="61" fillId="0" borderId="18" xfId="0" applyNumberFormat="1" applyFont="1" applyFill="1" applyBorder="1" applyAlignment="1">
      <alignment/>
    </xf>
    <xf numFmtId="0" fontId="61" fillId="0" borderId="22" xfId="0" applyNumberFormat="1" applyFont="1" applyFill="1" applyBorder="1" applyAlignment="1">
      <alignment horizontal="center"/>
    </xf>
    <xf numFmtId="0" fontId="61" fillId="0" borderId="23" xfId="0" applyNumberFormat="1" applyFont="1" applyFill="1" applyBorder="1" applyAlignment="1">
      <alignment/>
    </xf>
    <xf numFmtId="0" fontId="61" fillId="0" borderId="24" xfId="0" applyNumberFormat="1" applyFont="1" applyFill="1" applyBorder="1" applyAlignment="1">
      <alignment/>
    </xf>
    <xf numFmtId="0" fontId="61" fillId="0" borderId="25" xfId="0" applyNumberFormat="1" applyFont="1" applyFill="1" applyBorder="1" applyAlignment="1">
      <alignment horizontal="center"/>
    </xf>
    <xf numFmtId="0" fontId="61" fillId="0" borderId="19" xfId="0" applyNumberFormat="1" applyFont="1" applyFill="1" applyBorder="1" applyAlignment="1">
      <alignment/>
    </xf>
    <xf numFmtId="0" fontId="61" fillId="0" borderId="26" xfId="0" applyNumberFormat="1" applyFont="1" applyFill="1" applyBorder="1" applyAlignment="1">
      <alignment/>
    </xf>
    <xf numFmtId="0" fontId="61" fillId="0" borderId="27" xfId="0" applyNumberFormat="1" applyFont="1" applyFill="1" applyBorder="1" applyAlignment="1">
      <alignment/>
    </xf>
    <xf numFmtId="0" fontId="61" fillId="0" borderId="28" xfId="0" applyNumberFormat="1" applyFont="1" applyFill="1" applyBorder="1" applyAlignment="1">
      <alignment/>
    </xf>
    <xf numFmtId="2" fontId="61" fillId="0" borderId="20" xfId="0" applyNumberFormat="1" applyFont="1" applyFill="1" applyBorder="1" applyAlignment="1">
      <alignment horizontal="center" vertical="center" wrapText="1"/>
    </xf>
    <xf numFmtId="0" fontId="59" fillId="0" borderId="20" xfId="0" applyNumberFormat="1" applyFont="1" applyFill="1" applyBorder="1" applyAlignment="1">
      <alignment horizontal="center" vertical="center"/>
    </xf>
    <xf numFmtId="0" fontId="59" fillId="0" borderId="20" xfId="0" applyNumberFormat="1" applyFont="1" applyFill="1" applyBorder="1" applyAlignment="1">
      <alignment horizontal="left" vertical="center" wrapText="1"/>
    </xf>
    <xf numFmtId="165" fontId="59" fillId="0" borderId="20" xfId="0" applyNumberFormat="1" applyFont="1" applyFill="1" applyBorder="1" applyAlignment="1">
      <alignment horizontal="center" vertical="center"/>
    </xf>
    <xf numFmtId="165" fontId="61" fillId="0" borderId="21" xfId="0" applyNumberFormat="1" applyFont="1" applyFill="1" applyBorder="1" applyAlignment="1">
      <alignment horizontal="center" vertical="center"/>
    </xf>
    <xf numFmtId="165" fontId="59" fillId="0" borderId="18" xfId="0" applyNumberFormat="1" applyFont="1" applyFill="1" applyBorder="1" applyAlignment="1">
      <alignment/>
    </xf>
    <xf numFmtId="0" fontId="59" fillId="0" borderId="23" xfId="0" applyNumberFormat="1" applyFont="1" applyFill="1" applyBorder="1" applyAlignment="1">
      <alignment horizontal="center"/>
    </xf>
    <xf numFmtId="0" fontId="59" fillId="0" borderId="23" xfId="0" applyNumberFormat="1" applyFont="1" applyFill="1" applyBorder="1" applyAlignment="1">
      <alignment wrapText="1"/>
    </xf>
    <xf numFmtId="0" fontId="59" fillId="0" borderId="23" xfId="0" applyNumberFormat="1" applyFont="1" applyFill="1" applyBorder="1" applyAlignment="1">
      <alignment/>
    </xf>
    <xf numFmtId="0" fontId="62" fillId="0" borderId="10" xfId="0" applyFont="1" applyBorder="1" applyAlignment="1">
      <alignment horizontal="center"/>
    </xf>
    <xf numFmtId="0" fontId="62" fillId="0" borderId="16" xfId="0" applyFont="1" applyBorder="1" applyAlignment="1">
      <alignment horizontal="center"/>
    </xf>
    <xf numFmtId="0" fontId="62" fillId="0" borderId="17" xfId="0" applyFont="1" applyBorder="1" applyAlignment="1">
      <alignment horizontal="center"/>
    </xf>
    <xf numFmtId="0" fontId="62" fillId="0" borderId="0" xfId="0" applyFont="1" applyAlignment="1">
      <alignment horizontal="center"/>
    </xf>
    <xf numFmtId="0" fontId="62" fillId="0" borderId="10" xfId="0" applyFont="1" applyBorder="1" applyAlignment="1">
      <alignment horizontal="center" vertical="center"/>
    </xf>
    <xf numFmtId="164" fontId="0" fillId="0" borderId="10" xfId="0" applyNumberFormat="1" applyBorder="1" applyAlignment="1">
      <alignment horizontal="center" vertical="center"/>
    </xf>
    <xf numFmtId="0" fontId="57" fillId="0" borderId="0" xfId="0" applyFont="1" applyAlignment="1">
      <alignment horizontal="right" wrapText="1"/>
    </xf>
    <xf numFmtId="0" fontId="0" fillId="0" borderId="10" xfId="0" applyBorder="1" applyAlignment="1">
      <alignment/>
    </xf>
    <xf numFmtId="164" fontId="2" fillId="0" borderId="0" xfId="0" applyNumberFormat="1" applyFont="1" applyFill="1" applyBorder="1" applyAlignment="1">
      <alignment horizontal="left" vertical="center"/>
    </xf>
    <xf numFmtId="165" fontId="0" fillId="0" borderId="0" xfId="0" applyNumberFormat="1" applyAlignment="1">
      <alignment horizontal="center"/>
    </xf>
    <xf numFmtId="164" fontId="0" fillId="0" borderId="0" xfId="0" applyNumberFormat="1" applyAlignment="1">
      <alignment horizontal="center"/>
    </xf>
    <xf numFmtId="0" fontId="57" fillId="0" borderId="0" xfId="0" applyFont="1" applyAlignment="1">
      <alignment horizontal="center" wrapText="1"/>
    </xf>
    <xf numFmtId="0" fontId="0" fillId="0" borderId="0" xfId="0" applyAlignment="1">
      <alignment horizontal="center" vertical="center"/>
    </xf>
    <xf numFmtId="0" fontId="63"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right" vertical="center" wrapText="1"/>
    </xf>
    <xf numFmtId="165" fontId="57" fillId="0" borderId="0" xfId="0" applyNumberFormat="1" applyFont="1" applyAlignment="1">
      <alignment horizontal="lef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right" vertical="center"/>
    </xf>
    <xf numFmtId="164" fontId="57" fillId="0" borderId="0" xfId="0" applyNumberFormat="1" applyFont="1" applyAlignment="1">
      <alignment horizontal="left" vertical="center"/>
    </xf>
    <xf numFmtId="0" fontId="0" fillId="0" borderId="0" xfId="0" applyBorder="1" applyAlignment="1">
      <alignment horizontal="center" vertical="center"/>
    </xf>
    <xf numFmtId="0" fontId="0" fillId="0" borderId="0" xfId="0" applyBorder="1" applyAlignment="1">
      <alignment/>
    </xf>
    <xf numFmtId="0" fontId="0" fillId="0" borderId="29" xfId="0" applyBorder="1" applyAlignment="1">
      <alignment horizontal="center" vertical="center"/>
    </xf>
    <xf numFmtId="0" fontId="0" fillId="0" borderId="29" xfId="0" applyBorder="1" applyAlignment="1">
      <alignment/>
    </xf>
    <xf numFmtId="0" fontId="57" fillId="0" borderId="0" xfId="0" applyFont="1" applyAlignment="1">
      <alignment horizontal="center" vertical="center"/>
    </xf>
    <xf numFmtId="0" fontId="57" fillId="0" borderId="30" xfId="0" applyFont="1"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7" fillId="0" borderId="0" xfId="0" applyFont="1" applyAlignment="1">
      <alignment horizontal="left" vertical="center"/>
    </xf>
    <xf numFmtId="0" fontId="57" fillId="0" borderId="0" xfId="0" applyFont="1" applyAlignment="1">
      <alignment horizontal="left" vertical="center" wrapText="1"/>
    </xf>
    <xf numFmtId="0" fontId="57" fillId="0" borderId="32" xfId="0" applyFont="1" applyBorder="1" applyAlignment="1">
      <alignment horizontal="center" vertical="center" wrapText="1"/>
    </xf>
    <xf numFmtId="0" fontId="57" fillId="0" borderId="33" xfId="0" applyFont="1" applyBorder="1" applyAlignment="1">
      <alignment horizontal="center" vertical="center" wrapText="1"/>
    </xf>
    <xf numFmtId="2" fontId="57" fillId="0" borderId="33" xfId="0" applyNumberFormat="1" applyFont="1" applyBorder="1" applyAlignment="1">
      <alignment horizontal="center" vertical="center" wrapText="1"/>
    </xf>
    <xf numFmtId="0" fontId="64" fillId="0" borderId="30" xfId="0" applyFont="1" applyBorder="1" applyAlignment="1">
      <alignment horizontal="center" vertical="center" textRotation="90" wrapText="1"/>
    </xf>
    <xf numFmtId="164" fontId="57" fillId="0" borderId="0" xfId="0" applyNumberFormat="1" applyFont="1" applyBorder="1" applyAlignment="1">
      <alignment horizontal="center" vertical="center" wrapText="1"/>
    </xf>
    <xf numFmtId="164" fontId="57" fillId="0" borderId="31" xfId="0" applyNumberFormat="1" applyFont="1" applyBorder="1" applyAlignment="1">
      <alignment horizontal="center" vertical="center" wrapText="1"/>
    </xf>
    <xf numFmtId="0" fontId="0" fillId="0" borderId="33" xfId="0" applyBorder="1" applyAlignment="1">
      <alignment horizontal="left" vertical="center" wrapText="1"/>
    </xf>
    <xf numFmtId="0" fontId="65" fillId="0" borderId="33" xfId="0" applyFont="1" applyBorder="1" applyAlignment="1">
      <alignment wrapText="1"/>
    </xf>
    <xf numFmtId="165" fontId="0" fillId="0" borderId="32" xfId="0" applyNumberFormat="1" applyBorder="1" applyAlignment="1">
      <alignment horizontal="center" vertical="center"/>
    </xf>
    <xf numFmtId="165" fontId="0" fillId="0" borderId="33" xfId="0" applyNumberFormat="1" applyBorder="1" applyAlignment="1">
      <alignment horizontal="center" vertical="center"/>
    </xf>
    <xf numFmtId="165" fontId="12" fillId="0" borderId="33" xfId="0" applyNumberFormat="1" applyFont="1" applyBorder="1" applyAlignment="1" applyProtection="1">
      <alignment horizontal="center" vertical="center"/>
      <protection/>
    </xf>
    <xf numFmtId="0" fontId="0" fillId="0" borderId="32" xfId="0" applyBorder="1" applyAlignment="1">
      <alignment horizontal="center" vertical="center"/>
    </xf>
    <xf numFmtId="164" fontId="0" fillId="0" borderId="33" xfId="0" applyNumberFormat="1" applyBorder="1" applyAlignment="1">
      <alignment horizontal="center" vertical="center"/>
    </xf>
    <xf numFmtId="2" fontId="13" fillId="0" borderId="34" xfId="0" applyNumberFormat="1" applyFont="1" applyFill="1" applyBorder="1" applyAlignment="1" applyProtection="1">
      <alignment horizontal="center" vertical="center"/>
      <protection/>
    </xf>
    <xf numFmtId="0" fontId="65" fillId="0" borderId="0" xfId="0" applyFont="1" applyAlignment="1">
      <alignment wrapText="1"/>
    </xf>
    <xf numFmtId="165" fontId="0" fillId="0" borderId="30" xfId="0" applyNumberFormat="1" applyBorder="1" applyAlignment="1">
      <alignment horizontal="center" vertical="center"/>
    </xf>
    <xf numFmtId="165" fontId="0" fillId="0" borderId="0" xfId="0" applyNumberFormat="1" applyBorder="1" applyAlignment="1">
      <alignment horizontal="center" vertical="center"/>
    </xf>
    <xf numFmtId="165" fontId="12" fillId="0" borderId="0" xfId="0" applyNumberFormat="1" applyFont="1" applyBorder="1" applyAlignment="1" applyProtection="1">
      <alignment horizontal="center" vertical="center"/>
      <protection/>
    </xf>
    <xf numFmtId="0" fontId="0" fillId="0" borderId="30" xfId="0" applyBorder="1" applyAlignment="1">
      <alignment horizontal="center" vertical="center"/>
    </xf>
    <xf numFmtId="164" fontId="0" fillId="0" borderId="0" xfId="0" applyNumberFormat="1" applyBorder="1" applyAlignment="1">
      <alignment horizontal="center" vertical="center"/>
    </xf>
    <xf numFmtId="2" fontId="13" fillId="0" borderId="31" xfId="0" applyNumberFormat="1" applyFont="1" applyFill="1" applyBorder="1" applyAlignment="1" applyProtection="1">
      <alignment horizontal="center" vertical="center"/>
      <protection/>
    </xf>
    <xf numFmtId="9" fontId="0" fillId="0" borderId="30" xfId="0" applyNumberFormat="1" applyBorder="1" applyAlignment="1">
      <alignment horizontal="center" vertical="center"/>
    </xf>
    <xf numFmtId="9" fontId="0" fillId="0" borderId="0" xfId="0" applyNumberFormat="1" applyBorder="1" applyAlignment="1">
      <alignment horizontal="center" vertical="center"/>
    </xf>
    <xf numFmtId="10" fontId="0" fillId="0" borderId="30" xfId="0" applyNumberFormat="1" applyBorder="1" applyAlignment="1">
      <alignment horizontal="center" vertical="center"/>
    </xf>
    <xf numFmtId="10" fontId="0" fillId="0" borderId="0" xfId="0" applyNumberFormat="1" applyBorder="1" applyAlignment="1">
      <alignment horizontal="center" vertical="center"/>
    </xf>
    <xf numFmtId="1" fontId="0" fillId="0" borderId="30" xfId="0" applyNumberFormat="1" applyBorder="1" applyAlignment="1">
      <alignment horizontal="center" vertical="center"/>
    </xf>
    <xf numFmtId="1" fontId="0" fillId="0" borderId="0" xfId="0" applyNumberFormat="1" applyBorder="1" applyAlignment="1">
      <alignment horizontal="center" vertical="center"/>
    </xf>
    <xf numFmtId="164" fontId="0" fillId="0" borderId="30" xfId="0" applyNumberFormat="1" applyBorder="1" applyAlignment="1">
      <alignment horizontal="center" vertical="center"/>
    </xf>
    <xf numFmtId="0" fontId="0" fillId="0" borderId="0" xfId="0" applyAlignment="1">
      <alignment vertical="center" wrapText="1"/>
    </xf>
    <xf numFmtId="165" fontId="0" fillId="0" borderId="35" xfId="0" applyNumberFormat="1" applyBorder="1" applyAlignment="1">
      <alignment horizontal="center" vertical="center"/>
    </xf>
    <xf numFmtId="165" fontId="0" fillId="0" borderId="29" xfId="0" applyNumberFormat="1" applyBorder="1" applyAlignment="1">
      <alignment horizontal="center" vertical="center"/>
    </xf>
    <xf numFmtId="165" fontId="12" fillId="0" borderId="29" xfId="0" applyNumberFormat="1" applyFont="1" applyBorder="1" applyAlignment="1" applyProtection="1">
      <alignment horizontal="center" vertical="center"/>
      <protection/>
    </xf>
    <xf numFmtId="0" fontId="0" fillId="0" borderId="35" xfId="0" applyBorder="1" applyAlignment="1">
      <alignment horizontal="center" vertical="center"/>
    </xf>
    <xf numFmtId="164" fontId="0" fillId="0" borderId="29" xfId="0" applyNumberFormat="1" applyBorder="1" applyAlignment="1">
      <alignment horizontal="center" vertical="center"/>
    </xf>
    <xf numFmtId="2" fontId="13" fillId="0" borderId="36" xfId="0" applyNumberFormat="1" applyFont="1" applyFill="1" applyBorder="1" applyAlignment="1" applyProtection="1">
      <alignment horizontal="center" vertical="center"/>
      <protection/>
    </xf>
    <xf numFmtId="0" fontId="0" fillId="0" borderId="33" xfId="0" applyBorder="1" applyAlignment="1">
      <alignment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63" fillId="0" borderId="0" xfId="0" applyFont="1" applyAlignment="1">
      <alignment wrapText="1"/>
    </xf>
    <xf numFmtId="0" fontId="66" fillId="0" borderId="0" xfId="0" applyFont="1" applyAlignment="1">
      <alignment vertical="center" wrapText="1"/>
    </xf>
    <xf numFmtId="165" fontId="0" fillId="0" borderId="37" xfId="0" applyNumberFormat="1" applyBorder="1" applyAlignment="1">
      <alignment horizontal="center" vertical="center"/>
    </xf>
    <xf numFmtId="0" fontId="57" fillId="0" borderId="11"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39" xfId="0" applyFont="1" applyBorder="1" applyAlignment="1">
      <alignment horizontal="center" vertical="center" wrapText="1"/>
    </xf>
    <xf numFmtId="0" fontId="57" fillId="33" borderId="11"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0" borderId="0" xfId="0" applyFont="1" applyAlignment="1">
      <alignment horizontal="center" vertical="center"/>
    </xf>
    <xf numFmtId="0" fontId="57" fillId="0" borderId="32"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61" fillId="0" borderId="27" xfId="0" applyNumberFormat="1" applyFont="1" applyFill="1" applyBorder="1" applyAlignment="1">
      <alignment horizontal="center" vertical="center" wrapText="1"/>
    </xf>
    <xf numFmtId="0" fontId="61" fillId="0" borderId="40" xfId="0" applyNumberFormat="1" applyFont="1" applyFill="1" applyBorder="1" applyAlignment="1">
      <alignment horizontal="center" vertical="center" wrapText="1"/>
    </xf>
    <xf numFmtId="0" fontId="61" fillId="0" borderId="28" xfId="0" applyNumberFormat="1" applyFont="1" applyFill="1" applyBorder="1" applyAlignment="1">
      <alignment horizontal="center" vertical="center" wrapText="1"/>
    </xf>
    <xf numFmtId="0" fontId="61" fillId="0" borderId="41" xfId="0" applyNumberFormat="1" applyFont="1" applyFill="1" applyBorder="1" applyAlignment="1">
      <alignment horizontal="center" vertical="center" wrapText="1"/>
    </xf>
    <xf numFmtId="0" fontId="61" fillId="0" borderId="42" xfId="0" applyNumberFormat="1" applyFont="1" applyFill="1" applyBorder="1" applyAlignment="1">
      <alignment horizontal="center" vertical="center" wrapText="1"/>
    </xf>
    <xf numFmtId="0" fontId="61" fillId="0" borderId="4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rgb="FFC00000"/>
      </font>
    </dxf>
    <dxf>
      <font>
        <color rgb="FFC00000"/>
      </font>
    </dxf>
    <dxf>
      <font>
        <color rgb="FFC00000"/>
      </font>
    </dxf>
    <dxf>
      <font>
        <color rgb="FFC00000"/>
      </font>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142875</xdr:colOff>
      <xdr:row>6</xdr:row>
      <xdr:rowOff>304800</xdr:rowOff>
    </xdr:from>
    <xdr:to>
      <xdr:col>7</xdr:col>
      <xdr:colOff>323850</xdr:colOff>
      <xdr:row>7</xdr:row>
      <xdr:rowOff>257175</xdr:rowOff>
    </xdr:to>
    <xdr:sp>
      <xdr:nvSpPr>
        <xdr:cNvPr id="1" name="Comment 1" hidden="1"/>
        <xdr:cNvSpPr>
          <a:spLocks/>
        </xdr:cNvSpPr>
      </xdr:nvSpPr>
      <xdr:spPr>
        <a:xfrm>
          <a:off x="5715000" y="1514475"/>
          <a:ext cx="2200275"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0" i="0" u="none" baseline="0">
              <a:solidFill>
                <a:srgbClr val="FFFFFF"/>
              </a:solidFill>
            </a:rPr>
            <a:t>0-5 impression of value to Access</a:t>
          </a:r>
          <a:r>
            <a:rPr lang="en-US" cap="none" sz="900" b="0" i="0" u="none" baseline="0">
              <a:solidFill>
                <a:srgbClr val="FFFFFF"/>
              </a:solidFill>
            </a:rPr>
            <a:t>
</a:t>
          </a:r>
        </a:p>
      </xdr:txBody>
    </xdr:sp>
    <xdr:clientData/>
  </xdr:twoCellAnchor>
  <xdr:twoCellAnchor editAs="absolute">
    <xdr:from>
      <xdr:col>6</xdr:col>
      <xdr:colOff>142875</xdr:colOff>
      <xdr:row>6</xdr:row>
      <xdr:rowOff>304800</xdr:rowOff>
    </xdr:from>
    <xdr:to>
      <xdr:col>8</xdr:col>
      <xdr:colOff>333375</xdr:colOff>
      <xdr:row>7</xdr:row>
      <xdr:rowOff>257175</xdr:rowOff>
    </xdr:to>
    <xdr:sp>
      <xdr:nvSpPr>
        <xdr:cNvPr id="2" name="Comment 2" hidden="1"/>
        <xdr:cNvSpPr>
          <a:spLocks/>
        </xdr:cNvSpPr>
      </xdr:nvSpPr>
      <xdr:spPr>
        <a:xfrm>
          <a:off x="6724650" y="1514475"/>
          <a:ext cx="2209800"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0" i="0" u="none" baseline="0">
              <a:solidFill>
                <a:srgbClr val="FFFFFF"/>
              </a:solidFill>
            </a:rPr>
            <a:t>0-5 impression of value to Knowledge</a:t>
          </a:r>
          <a:r>
            <a:rPr lang="en-US" cap="none" sz="900" b="0" i="0" u="none" baseline="0">
              <a:solidFill>
                <a:srgbClr val="FFFFFF"/>
              </a:solidFill>
            </a:rPr>
            <a:t>
</a:t>
          </a:r>
        </a:p>
      </xdr:txBody>
    </xdr:sp>
    <xdr:clientData/>
  </xdr:twoCellAnchor>
  <xdr:twoCellAnchor editAs="absolute">
    <xdr:from>
      <xdr:col>7</xdr:col>
      <xdr:colOff>142875</xdr:colOff>
      <xdr:row>6</xdr:row>
      <xdr:rowOff>304800</xdr:rowOff>
    </xdr:from>
    <xdr:to>
      <xdr:col>9</xdr:col>
      <xdr:colOff>762000</xdr:colOff>
      <xdr:row>7</xdr:row>
      <xdr:rowOff>257175</xdr:rowOff>
    </xdr:to>
    <xdr:sp>
      <xdr:nvSpPr>
        <xdr:cNvPr id="3" name="Comment 3" hidden="1"/>
        <xdr:cNvSpPr>
          <a:spLocks/>
        </xdr:cNvSpPr>
      </xdr:nvSpPr>
      <xdr:spPr>
        <a:xfrm>
          <a:off x="7734300" y="1514475"/>
          <a:ext cx="2209800"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0" i="0" u="none" baseline="0">
              <a:solidFill>
                <a:srgbClr val="FFFFFF"/>
              </a:solidFill>
            </a:rPr>
            <a:t>0-5 impression of value to Trust</a:t>
          </a:r>
          <a:r>
            <a:rPr lang="en-US" cap="none" sz="900" b="0" i="0" u="none" baseline="0">
              <a:solidFill>
                <a:srgbClr val="FFFFFF"/>
              </a:solidFill>
            </a:rPr>
            <a:t>
</a:t>
          </a:r>
        </a:p>
      </xdr:txBody>
    </xdr:sp>
    <xdr:clientData/>
  </xdr:twoCellAnchor>
  <xdr:twoCellAnchor editAs="absolute">
    <xdr:from>
      <xdr:col>8</xdr:col>
      <xdr:colOff>142875</xdr:colOff>
      <xdr:row>6</xdr:row>
      <xdr:rowOff>304800</xdr:rowOff>
    </xdr:from>
    <xdr:to>
      <xdr:col>9</xdr:col>
      <xdr:colOff>1771650</xdr:colOff>
      <xdr:row>7</xdr:row>
      <xdr:rowOff>257175</xdr:rowOff>
    </xdr:to>
    <xdr:sp>
      <xdr:nvSpPr>
        <xdr:cNvPr id="4" name="Comment 4" hidden="1"/>
        <xdr:cNvSpPr>
          <a:spLocks/>
        </xdr:cNvSpPr>
      </xdr:nvSpPr>
      <xdr:spPr>
        <a:xfrm>
          <a:off x="8743950" y="1514475"/>
          <a:ext cx="2209800"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0" i="0" u="none" baseline="0">
              <a:solidFill>
                <a:srgbClr val="FFFFFF"/>
              </a:solidFill>
            </a:rPr>
            <a:t>0-5 impression of value to Sensitivity</a:t>
          </a:r>
          <a:r>
            <a:rPr lang="en-US" cap="none" sz="900" b="0" i="0" u="none" baseline="0">
              <a:solidFill>
                <a:srgbClr val="FFFFFF"/>
              </a:solidFill>
            </a:rPr>
            <a:t>
</a:t>
          </a:r>
        </a:p>
      </xdr:txBody>
    </xdr:sp>
    <xdr:clientData/>
  </xdr:twoCellAnchor>
  <xdr:twoCellAnchor editAs="absolute">
    <xdr:from>
      <xdr:col>9</xdr:col>
      <xdr:colOff>142875</xdr:colOff>
      <xdr:row>6</xdr:row>
      <xdr:rowOff>304800</xdr:rowOff>
    </xdr:from>
    <xdr:to>
      <xdr:col>9</xdr:col>
      <xdr:colOff>2352675</xdr:colOff>
      <xdr:row>7</xdr:row>
      <xdr:rowOff>257175</xdr:rowOff>
    </xdr:to>
    <xdr:sp>
      <xdr:nvSpPr>
        <xdr:cNvPr id="5" name="Comment 5" hidden="1"/>
        <xdr:cNvSpPr>
          <a:spLocks/>
        </xdr:cNvSpPr>
      </xdr:nvSpPr>
      <xdr:spPr>
        <a:xfrm>
          <a:off x="9324975" y="1514475"/>
          <a:ext cx="2209800"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0" i="0" u="none" baseline="0">
              <a:solidFill>
                <a:srgbClr val="FFFFFF"/>
              </a:solidFill>
            </a:rPr>
            <a:t>Total Indicator points (Sum of 4 domains).</a:t>
          </a:r>
          <a:r>
            <a:rPr lang="en-US" cap="none" sz="900" b="0" i="0" u="none" baseline="0">
              <a:solidFill>
                <a:srgbClr val="FFFFFF"/>
              </a:solidFill>
            </a:rPr>
            <a:t>
</a:t>
          </a:r>
        </a:p>
      </xdr:txBody>
    </xdr:sp>
    <xdr:clientData/>
  </xdr:twoCellAnchor>
  <xdr:twoCellAnchor editAs="absolute">
    <xdr:from>
      <xdr:col>4</xdr:col>
      <xdr:colOff>142875</xdr:colOff>
      <xdr:row>7</xdr:row>
      <xdr:rowOff>762000</xdr:rowOff>
    </xdr:from>
    <xdr:to>
      <xdr:col>6</xdr:col>
      <xdr:colOff>323850</xdr:colOff>
      <xdr:row>8</xdr:row>
      <xdr:rowOff>257175</xdr:rowOff>
    </xdr:to>
    <xdr:sp>
      <xdr:nvSpPr>
        <xdr:cNvPr id="6" name="Comment 6" hidden="1"/>
        <xdr:cNvSpPr>
          <a:spLocks/>
        </xdr:cNvSpPr>
      </xdr:nvSpPr>
      <xdr:spPr>
        <a:xfrm>
          <a:off x="4705350" y="2371725"/>
          <a:ext cx="2200275"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900" b="0" i="0" u="none" baseline="0">
              <a:solidFill>
                <a:srgbClr val="FFFFFF"/>
              </a:solidFill>
            </a:rPr>
            <a:t>0-5 impression of value to the relationship</a:t>
          </a:r>
          <a:r>
            <a:rPr lang="en-US" cap="none" sz="9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8.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A1" sqref="A1"/>
    </sheetView>
  </sheetViews>
  <sheetFormatPr defaultColWidth="9.140625" defaultRowHeight="15"/>
  <cols>
    <col min="1" max="1" width="144.00390625" style="8" customWidth="1"/>
  </cols>
  <sheetData>
    <row r="1" ht="21">
      <c r="A1" s="135" t="s">
        <v>309</v>
      </c>
    </row>
    <row r="3" ht="52.5">
      <c r="A3" s="125" t="s">
        <v>356</v>
      </c>
    </row>
    <row r="4" ht="15">
      <c r="A4" s="125"/>
    </row>
    <row r="5" ht="20.25" customHeight="1">
      <c r="A5" s="136" t="s">
        <v>311</v>
      </c>
    </row>
    <row r="6" ht="37.5" customHeight="1">
      <c r="A6" s="136" t="s">
        <v>323</v>
      </c>
    </row>
    <row r="7" ht="21.75" customHeight="1">
      <c r="A7" s="136" t="s">
        <v>326</v>
      </c>
    </row>
    <row r="8" ht="24.75" customHeight="1">
      <c r="A8" s="136" t="s">
        <v>324</v>
      </c>
    </row>
    <row r="9" ht="43.5" customHeight="1">
      <c r="A9" s="136" t="s">
        <v>325</v>
      </c>
    </row>
    <row r="10" ht="60.75" customHeight="1">
      <c r="A10" s="136" t="s">
        <v>327</v>
      </c>
    </row>
    <row r="11" ht="27" customHeight="1">
      <c r="A11" s="136" t="s">
        <v>312</v>
      </c>
    </row>
    <row r="12" ht="36.75" customHeight="1">
      <c r="A12" s="136" t="s">
        <v>328</v>
      </c>
    </row>
    <row r="13" ht="38.25" customHeight="1">
      <c r="A13" s="136" t="s">
        <v>329</v>
      </c>
    </row>
    <row r="14" ht="15">
      <c r="A14" s="136"/>
    </row>
    <row r="15" ht="39" customHeight="1">
      <c r="A15" s="136" t="s">
        <v>313</v>
      </c>
    </row>
  </sheetData>
  <sheetProtection sheet="1"/>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72"/>
  <sheetViews>
    <sheetView zoomScalePageLayoutView="0" workbookViewId="0" topLeftCell="A1">
      <selection activeCell="C1" sqref="C1:F4"/>
    </sheetView>
  </sheetViews>
  <sheetFormatPr defaultColWidth="8.8515625" defaultRowHeight="15"/>
  <cols>
    <col min="1" max="1" width="3.00390625" style="4" bestFit="1" customWidth="1"/>
    <col min="2" max="2" width="51.28125" style="8" hidden="1" customWidth="1"/>
    <col min="3" max="3" width="51.28125" style="8" customWidth="1"/>
    <col min="4" max="8" width="15.421875" style="0" customWidth="1"/>
    <col min="9" max="9" width="8.8515625" style="0" customWidth="1"/>
    <col min="10" max="10" width="44.7109375" style="8" customWidth="1"/>
  </cols>
  <sheetData>
    <row r="1" spans="3:6" ht="15.75">
      <c r="C1" s="9" t="s">
        <v>74</v>
      </c>
      <c r="D1" t="s">
        <v>75</v>
      </c>
      <c r="F1" s="10">
        <v>0.2325886990801577</v>
      </c>
    </row>
    <row r="2" spans="1:6" ht="15.75">
      <c r="A2" s="32"/>
      <c r="D2" t="s">
        <v>76</v>
      </c>
      <c r="F2" s="10">
        <v>0.25492772667542707</v>
      </c>
    </row>
    <row r="3" spans="4:6" ht="15.75">
      <c r="D3" t="s">
        <v>77</v>
      </c>
      <c r="F3" s="10">
        <v>0.2706964520367937</v>
      </c>
    </row>
    <row r="4" spans="4:6" ht="16.5" thickBot="1">
      <c r="D4" t="s">
        <v>78</v>
      </c>
      <c r="F4" s="10">
        <v>0.24178712220762155</v>
      </c>
    </row>
    <row r="5" spans="1:11" s="5" customFormat="1" ht="15.75" thickBot="1">
      <c r="A5" s="13"/>
      <c r="B5" s="14" t="s">
        <v>81</v>
      </c>
      <c r="C5" s="14" t="s">
        <v>81</v>
      </c>
      <c r="D5" s="14" t="s">
        <v>80</v>
      </c>
      <c r="E5" s="14" t="s">
        <v>80</v>
      </c>
      <c r="F5" s="14" t="s">
        <v>80</v>
      </c>
      <c r="G5" s="14" t="s">
        <v>80</v>
      </c>
      <c r="H5" s="14" t="s">
        <v>80</v>
      </c>
      <c r="I5" s="11"/>
      <c r="J5" s="7"/>
      <c r="K5" s="6"/>
    </row>
    <row r="6" spans="1:11" s="5" customFormat="1" ht="15.75" thickBot="1">
      <c r="A6" s="25"/>
      <c r="B6" s="21"/>
      <c r="C6" s="22"/>
      <c r="D6" s="138" t="s">
        <v>82</v>
      </c>
      <c r="E6" s="139"/>
      <c r="F6" s="139"/>
      <c r="G6" s="139"/>
      <c r="H6" s="140"/>
      <c r="I6" s="11"/>
      <c r="J6" s="7"/>
      <c r="K6" s="6"/>
    </row>
    <row r="7" spans="1:11" s="5" customFormat="1" ht="31.5" customHeight="1" thickBot="1">
      <c r="A7" s="26"/>
      <c r="B7" s="23"/>
      <c r="C7" s="24"/>
      <c r="D7" s="29"/>
      <c r="E7" s="141" t="s">
        <v>87</v>
      </c>
      <c r="F7" s="142"/>
      <c r="G7" s="142"/>
      <c r="H7" s="143"/>
      <c r="I7" s="11"/>
      <c r="J7" s="7"/>
      <c r="K7" s="6"/>
    </row>
    <row r="8" spans="1:11" s="5" customFormat="1" ht="67.5" customHeight="1" thickBot="1">
      <c r="A8" s="13" t="s">
        <v>73</v>
      </c>
      <c r="B8" s="14" t="s">
        <v>0</v>
      </c>
      <c r="E8" s="19" t="s">
        <v>83</v>
      </c>
      <c r="F8" s="19" t="s">
        <v>84</v>
      </c>
      <c r="G8" s="20" t="s">
        <v>85</v>
      </c>
      <c r="H8" s="20" t="s">
        <v>86</v>
      </c>
      <c r="I8" s="11"/>
      <c r="J8" s="7"/>
      <c r="K8" s="6"/>
    </row>
    <row r="9" spans="1:11" s="5" customFormat="1" ht="150.75" thickBot="1">
      <c r="A9" s="13"/>
      <c r="B9" s="14"/>
      <c r="C9" s="14" t="s">
        <v>0</v>
      </c>
      <c r="D9" s="14" t="s">
        <v>142</v>
      </c>
      <c r="E9" s="19" t="s">
        <v>138</v>
      </c>
      <c r="F9" s="19" t="s">
        <v>139</v>
      </c>
      <c r="G9" s="19" t="s">
        <v>140</v>
      </c>
      <c r="H9" s="19" t="s">
        <v>141</v>
      </c>
      <c r="I9" s="11"/>
      <c r="J9" s="7"/>
      <c r="K9" s="6"/>
    </row>
    <row r="10" spans="1:11" ht="30" customHeight="1" thickBot="1">
      <c r="A10" s="15">
        <v>1</v>
      </c>
      <c r="B10" s="16" t="s">
        <v>12</v>
      </c>
      <c r="C10" s="16" t="s">
        <v>91</v>
      </c>
      <c r="D10" s="31">
        <v>4</v>
      </c>
      <c r="E10" s="31">
        <v>5</v>
      </c>
      <c r="F10" s="31">
        <v>0</v>
      </c>
      <c r="G10" s="31">
        <v>0</v>
      </c>
      <c r="H10" s="31">
        <v>0</v>
      </c>
      <c r="I10" s="12"/>
      <c r="K10" s="2"/>
    </row>
    <row r="11" spans="1:11" ht="30" customHeight="1" thickBot="1">
      <c r="A11" s="15">
        <v>2</v>
      </c>
      <c r="B11" s="16" t="s">
        <v>13</v>
      </c>
      <c r="C11" s="16" t="s">
        <v>89</v>
      </c>
      <c r="D11" s="31">
        <v>5</v>
      </c>
      <c r="E11" s="31">
        <v>3</v>
      </c>
      <c r="F11" s="31">
        <v>3</v>
      </c>
      <c r="G11" s="31">
        <v>4</v>
      </c>
      <c r="H11" s="31">
        <v>4</v>
      </c>
      <c r="I11" s="12"/>
      <c r="K11" s="2"/>
    </row>
    <row r="12" spans="1:11" ht="30" customHeight="1" thickBot="1">
      <c r="A12" s="15">
        <v>3</v>
      </c>
      <c r="B12" s="16" t="s">
        <v>14</v>
      </c>
      <c r="C12" s="16" t="s">
        <v>90</v>
      </c>
      <c r="D12" s="31">
        <v>3</v>
      </c>
      <c r="E12" s="31">
        <v>3</v>
      </c>
      <c r="F12" s="31">
        <v>3</v>
      </c>
      <c r="G12" s="31">
        <v>0</v>
      </c>
      <c r="H12" s="31">
        <v>4</v>
      </c>
      <c r="I12" s="12"/>
      <c r="K12" s="2"/>
    </row>
    <row r="13" spans="1:11" ht="30" customHeight="1" thickBot="1">
      <c r="A13" s="15">
        <v>4</v>
      </c>
      <c r="B13" s="16" t="s">
        <v>15</v>
      </c>
      <c r="C13" s="16" t="s">
        <v>92</v>
      </c>
      <c r="D13" s="31">
        <v>4</v>
      </c>
      <c r="E13" s="31">
        <v>5</v>
      </c>
      <c r="F13" s="31">
        <v>2</v>
      </c>
      <c r="G13" s="31">
        <v>5</v>
      </c>
      <c r="H13" s="31">
        <v>5</v>
      </c>
      <c r="I13" s="12"/>
      <c r="K13" s="2"/>
    </row>
    <row r="14" spans="1:11" ht="30" customHeight="1" thickBot="1">
      <c r="A14" s="15">
        <v>5</v>
      </c>
      <c r="B14" s="16" t="s">
        <v>16</v>
      </c>
      <c r="C14" s="16" t="s">
        <v>93</v>
      </c>
      <c r="D14" s="31">
        <v>2</v>
      </c>
      <c r="E14" s="31">
        <v>2</v>
      </c>
      <c r="F14" s="31">
        <v>0</v>
      </c>
      <c r="G14" s="31">
        <v>0</v>
      </c>
      <c r="H14" s="31">
        <v>0</v>
      </c>
      <c r="I14" s="12"/>
      <c r="K14" s="2"/>
    </row>
    <row r="15" spans="1:11" ht="30" customHeight="1" thickBot="1">
      <c r="A15" s="15">
        <v>6</v>
      </c>
      <c r="B15" s="16" t="s">
        <v>17</v>
      </c>
      <c r="C15" s="16" t="s">
        <v>94</v>
      </c>
      <c r="D15" s="31">
        <v>0</v>
      </c>
      <c r="E15" s="31">
        <v>0</v>
      </c>
      <c r="F15" s="31">
        <v>0</v>
      </c>
      <c r="G15" s="31">
        <v>0</v>
      </c>
      <c r="H15" s="31">
        <v>0</v>
      </c>
      <c r="I15" s="12"/>
      <c r="K15" s="2"/>
    </row>
    <row r="16" spans="1:11" ht="30" customHeight="1" thickBot="1">
      <c r="A16" s="15">
        <v>7</v>
      </c>
      <c r="B16" s="16" t="s">
        <v>18</v>
      </c>
      <c r="C16" s="16" t="s">
        <v>96</v>
      </c>
      <c r="D16" s="31">
        <v>3.5</v>
      </c>
      <c r="E16" s="31">
        <v>4</v>
      </c>
      <c r="F16" s="31">
        <v>0</v>
      </c>
      <c r="G16" s="31">
        <v>0</v>
      </c>
      <c r="H16" s="31">
        <v>0</v>
      </c>
      <c r="I16" s="12"/>
      <c r="K16" s="2"/>
    </row>
    <row r="17" spans="1:11" ht="30" customHeight="1" thickBot="1">
      <c r="A17" s="15">
        <v>8</v>
      </c>
      <c r="B17" s="16" t="s">
        <v>19</v>
      </c>
      <c r="C17" s="16" t="s">
        <v>95</v>
      </c>
      <c r="D17" s="31">
        <v>4</v>
      </c>
      <c r="E17" s="31">
        <v>4</v>
      </c>
      <c r="F17" s="31">
        <v>0</v>
      </c>
      <c r="G17" s="31">
        <v>0</v>
      </c>
      <c r="H17" s="31">
        <v>0</v>
      </c>
      <c r="I17" s="12"/>
      <c r="K17" s="2"/>
    </row>
    <row r="18" spans="1:11" ht="30" customHeight="1" thickBot="1">
      <c r="A18" s="15">
        <v>9</v>
      </c>
      <c r="B18" s="16" t="s">
        <v>20</v>
      </c>
      <c r="C18" s="16" t="s">
        <v>97</v>
      </c>
      <c r="D18" s="31">
        <v>4</v>
      </c>
      <c r="E18" s="31">
        <v>4</v>
      </c>
      <c r="F18" s="31">
        <v>0</v>
      </c>
      <c r="G18" s="31">
        <v>0</v>
      </c>
      <c r="H18" s="31">
        <v>0</v>
      </c>
      <c r="I18" s="12"/>
      <c r="K18" s="2"/>
    </row>
    <row r="19" spans="1:11" ht="30" customHeight="1" thickBot="1">
      <c r="A19" s="15">
        <v>10</v>
      </c>
      <c r="B19" s="16" t="s">
        <v>21</v>
      </c>
      <c r="C19" s="16" t="s">
        <v>98</v>
      </c>
      <c r="D19" s="31">
        <v>4</v>
      </c>
      <c r="E19" s="31">
        <v>4</v>
      </c>
      <c r="F19" s="31">
        <v>0</v>
      </c>
      <c r="G19" s="31">
        <v>0</v>
      </c>
      <c r="H19" s="31">
        <v>0</v>
      </c>
      <c r="I19" s="12"/>
      <c r="K19" s="2"/>
    </row>
    <row r="20" spans="1:11" ht="30" customHeight="1" thickBot="1">
      <c r="A20" s="15">
        <v>11</v>
      </c>
      <c r="B20" s="16" t="s">
        <v>22</v>
      </c>
      <c r="C20" s="16" t="s">
        <v>99</v>
      </c>
      <c r="D20" s="31">
        <v>4</v>
      </c>
      <c r="E20" s="31">
        <v>4</v>
      </c>
      <c r="F20" s="31">
        <v>0</v>
      </c>
      <c r="G20" s="31">
        <v>0</v>
      </c>
      <c r="H20" s="31">
        <v>0</v>
      </c>
      <c r="I20" s="12"/>
      <c r="K20" s="2"/>
    </row>
    <row r="21" spans="1:11" ht="30" customHeight="1" thickBot="1">
      <c r="A21" s="15">
        <v>12</v>
      </c>
      <c r="B21" s="16" t="s">
        <v>23</v>
      </c>
      <c r="C21" s="16" t="s">
        <v>100</v>
      </c>
      <c r="D21" s="31">
        <v>3</v>
      </c>
      <c r="E21" s="31">
        <v>2</v>
      </c>
      <c r="F21" s="31">
        <v>0</v>
      </c>
      <c r="G21" s="31">
        <v>0</v>
      </c>
      <c r="H21" s="31">
        <v>0</v>
      </c>
      <c r="I21" s="12"/>
      <c r="K21" s="2"/>
    </row>
    <row r="22" spans="1:11" ht="30" customHeight="1" thickBot="1">
      <c r="A22" s="15">
        <v>13</v>
      </c>
      <c r="B22" s="16" t="s">
        <v>24</v>
      </c>
      <c r="C22" s="16" t="s">
        <v>101</v>
      </c>
      <c r="D22" s="31">
        <v>3</v>
      </c>
      <c r="E22" s="31">
        <v>2</v>
      </c>
      <c r="F22" s="31">
        <v>0</v>
      </c>
      <c r="G22" s="31">
        <v>0</v>
      </c>
      <c r="H22" s="31">
        <v>0</v>
      </c>
      <c r="I22" s="12"/>
      <c r="K22" s="2"/>
    </row>
    <row r="23" spans="1:11" ht="30" customHeight="1" thickBot="1">
      <c r="A23" s="15">
        <v>14</v>
      </c>
      <c r="B23" s="16" t="s">
        <v>25</v>
      </c>
      <c r="C23" s="16" t="s">
        <v>103</v>
      </c>
      <c r="D23" s="31">
        <v>3</v>
      </c>
      <c r="E23" s="31">
        <v>3</v>
      </c>
      <c r="F23" s="31">
        <v>0</v>
      </c>
      <c r="G23" s="31">
        <v>0</v>
      </c>
      <c r="H23" s="31">
        <v>0</v>
      </c>
      <c r="I23" s="12"/>
      <c r="K23" s="2"/>
    </row>
    <row r="24" spans="1:11" ht="30" customHeight="1" thickBot="1">
      <c r="A24" s="15">
        <v>15</v>
      </c>
      <c r="B24" s="16" t="s">
        <v>26</v>
      </c>
      <c r="C24" s="16" t="s">
        <v>102</v>
      </c>
      <c r="D24" s="31">
        <v>3</v>
      </c>
      <c r="E24" s="31">
        <v>3</v>
      </c>
      <c r="F24" s="31">
        <v>0</v>
      </c>
      <c r="G24" s="31">
        <v>0</v>
      </c>
      <c r="H24" s="31">
        <v>0</v>
      </c>
      <c r="I24" s="12"/>
      <c r="K24" s="2"/>
    </row>
    <row r="25" spans="1:11" ht="30" customHeight="1" thickBot="1">
      <c r="A25" s="15">
        <v>16</v>
      </c>
      <c r="B25" s="16" t="s">
        <v>27</v>
      </c>
      <c r="C25" s="16" t="s">
        <v>104</v>
      </c>
      <c r="D25" s="31">
        <v>5</v>
      </c>
      <c r="E25" s="31">
        <v>5</v>
      </c>
      <c r="F25" s="31">
        <v>0</v>
      </c>
      <c r="G25" s="31">
        <v>0</v>
      </c>
      <c r="H25" s="31">
        <v>0</v>
      </c>
      <c r="I25" s="12"/>
      <c r="K25" s="2"/>
    </row>
    <row r="26" spans="1:11" ht="30" customHeight="1" thickBot="1">
      <c r="A26" s="15">
        <v>17</v>
      </c>
      <c r="B26" s="16" t="s">
        <v>28</v>
      </c>
      <c r="C26" s="16" t="s">
        <v>105</v>
      </c>
      <c r="D26" s="31">
        <v>3</v>
      </c>
      <c r="E26" s="31">
        <v>3</v>
      </c>
      <c r="F26" s="31">
        <v>0</v>
      </c>
      <c r="G26" s="31">
        <v>0</v>
      </c>
      <c r="H26" s="31">
        <v>0</v>
      </c>
      <c r="I26" s="12"/>
      <c r="K26" s="2"/>
    </row>
    <row r="27" spans="1:11" ht="30" customHeight="1" thickBot="1">
      <c r="A27" s="15">
        <v>18</v>
      </c>
      <c r="B27" s="16" t="s">
        <v>29</v>
      </c>
      <c r="C27" s="16" t="s">
        <v>106</v>
      </c>
      <c r="D27" s="31">
        <v>5</v>
      </c>
      <c r="E27" s="31">
        <v>5</v>
      </c>
      <c r="F27" s="31">
        <v>0</v>
      </c>
      <c r="G27" s="31">
        <v>5</v>
      </c>
      <c r="H27" s="31">
        <v>0</v>
      </c>
      <c r="I27" s="12"/>
      <c r="K27" s="2"/>
    </row>
    <row r="28" spans="1:11" ht="30" customHeight="1" thickBot="1">
      <c r="A28" s="15">
        <v>19</v>
      </c>
      <c r="B28" s="16" t="s">
        <v>30</v>
      </c>
      <c r="C28" s="16" t="s">
        <v>107</v>
      </c>
      <c r="D28" s="31">
        <v>4</v>
      </c>
      <c r="E28" s="31">
        <v>2</v>
      </c>
      <c r="F28" s="31">
        <v>0</v>
      </c>
      <c r="G28" s="31">
        <v>4</v>
      </c>
      <c r="H28" s="31">
        <v>4</v>
      </c>
      <c r="I28" s="12"/>
      <c r="K28" s="2"/>
    </row>
    <row r="29" spans="1:11" ht="30" customHeight="1" thickBot="1">
      <c r="A29" s="15">
        <v>20</v>
      </c>
      <c r="B29" s="16" t="s">
        <v>31</v>
      </c>
      <c r="C29" s="16" t="s">
        <v>108</v>
      </c>
      <c r="D29" s="31">
        <v>5</v>
      </c>
      <c r="E29" s="31">
        <v>5</v>
      </c>
      <c r="F29" s="31">
        <v>0</v>
      </c>
      <c r="G29" s="31">
        <v>4</v>
      </c>
      <c r="H29" s="31">
        <v>4</v>
      </c>
      <c r="I29" s="12"/>
      <c r="K29" s="2"/>
    </row>
    <row r="30" spans="1:11" ht="30" customHeight="1" thickBot="1">
      <c r="A30" s="15">
        <v>21</v>
      </c>
      <c r="B30" s="16" t="s">
        <v>32</v>
      </c>
      <c r="C30" s="16" t="s">
        <v>109</v>
      </c>
      <c r="D30" s="31">
        <v>4</v>
      </c>
      <c r="E30" s="31">
        <v>4</v>
      </c>
      <c r="F30" s="31">
        <v>0</v>
      </c>
      <c r="G30" s="31">
        <v>4</v>
      </c>
      <c r="H30" s="31">
        <v>2</v>
      </c>
      <c r="I30" s="12"/>
      <c r="K30" s="2"/>
    </row>
    <row r="31" spans="1:11" ht="30" customHeight="1" thickBot="1">
      <c r="A31" s="15">
        <v>22</v>
      </c>
      <c r="B31" s="16" t="s">
        <v>33</v>
      </c>
      <c r="C31" s="16" t="s">
        <v>110</v>
      </c>
      <c r="D31" s="31">
        <v>4.5</v>
      </c>
      <c r="E31" s="31">
        <v>5</v>
      </c>
      <c r="F31" s="31">
        <v>0</v>
      </c>
      <c r="G31" s="31">
        <v>0</v>
      </c>
      <c r="H31" s="31">
        <v>2</v>
      </c>
      <c r="I31" s="12"/>
      <c r="K31" s="2"/>
    </row>
    <row r="32" spans="1:11" ht="30" customHeight="1" thickBot="1">
      <c r="A32" s="15">
        <v>23</v>
      </c>
      <c r="B32" s="16" t="s">
        <v>34</v>
      </c>
      <c r="C32" s="16" t="s">
        <v>111</v>
      </c>
      <c r="D32" s="31">
        <v>2</v>
      </c>
      <c r="E32" s="31">
        <v>1</v>
      </c>
      <c r="F32" s="31">
        <v>0</v>
      </c>
      <c r="G32" s="31">
        <v>0</v>
      </c>
      <c r="H32" s="31">
        <v>0</v>
      </c>
      <c r="I32" s="12"/>
      <c r="K32" s="2"/>
    </row>
    <row r="33" spans="1:11" ht="30" customHeight="1" thickBot="1">
      <c r="A33" s="15">
        <v>24</v>
      </c>
      <c r="B33" s="16" t="s">
        <v>35</v>
      </c>
      <c r="C33" s="16" t="s">
        <v>112</v>
      </c>
      <c r="D33" s="31">
        <v>3</v>
      </c>
      <c r="E33" s="31">
        <v>3</v>
      </c>
      <c r="F33" s="31">
        <v>0</v>
      </c>
      <c r="G33" s="31">
        <v>0</v>
      </c>
      <c r="H33" s="31">
        <v>0</v>
      </c>
      <c r="I33" s="12"/>
      <c r="K33" s="2"/>
    </row>
    <row r="34" spans="1:11" ht="30" customHeight="1" thickBot="1">
      <c r="A34" s="15">
        <v>25</v>
      </c>
      <c r="B34" s="16" t="s">
        <v>36</v>
      </c>
      <c r="C34" s="16" t="s">
        <v>113</v>
      </c>
      <c r="D34" s="31">
        <v>3</v>
      </c>
      <c r="E34" s="31">
        <v>3</v>
      </c>
      <c r="F34" s="31">
        <v>0</v>
      </c>
      <c r="G34" s="31">
        <v>0</v>
      </c>
      <c r="H34" s="31">
        <v>0</v>
      </c>
      <c r="I34" s="12"/>
      <c r="K34" s="2"/>
    </row>
    <row r="35" spans="1:11" ht="30" customHeight="1" thickBot="1">
      <c r="A35" s="15">
        <v>26</v>
      </c>
      <c r="B35" s="16" t="s">
        <v>37</v>
      </c>
      <c r="C35" s="16" t="s">
        <v>114</v>
      </c>
      <c r="D35" s="31">
        <v>4</v>
      </c>
      <c r="E35" s="31">
        <v>3</v>
      </c>
      <c r="F35" s="31">
        <v>0</v>
      </c>
      <c r="G35" s="31">
        <v>0</v>
      </c>
      <c r="H35" s="31">
        <v>0</v>
      </c>
      <c r="I35" s="12"/>
      <c r="K35" s="2"/>
    </row>
    <row r="36" spans="1:11" ht="30" customHeight="1" thickBot="1">
      <c r="A36" s="15">
        <v>27</v>
      </c>
      <c r="B36" s="16" t="s">
        <v>38</v>
      </c>
      <c r="C36" s="16" t="s">
        <v>115</v>
      </c>
      <c r="D36" s="31">
        <v>4</v>
      </c>
      <c r="E36" s="31">
        <v>2</v>
      </c>
      <c r="F36" s="31">
        <v>0</v>
      </c>
      <c r="G36" s="31">
        <v>0</v>
      </c>
      <c r="H36" s="31">
        <v>0</v>
      </c>
      <c r="I36" s="12"/>
      <c r="K36" s="2"/>
    </row>
    <row r="37" spans="1:11" ht="30" customHeight="1" thickBot="1">
      <c r="A37" s="15">
        <v>28</v>
      </c>
      <c r="B37" s="16" t="s">
        <v>39</v>
      </c>
      <c r="C37" s="16" t="s">
        <v>116</v>
      </c>
      <c r="D37" s="31">
        <v>4</v>
      </c>
      <c r="E37" s="31">
        <v>3</v>
      </c>
      <c r="F37" s="31">
        <v>0</v>
      </c>
      <c r="G37" s="31">
        <v>0</v>
      </c>
      <c r="H37" s="31">
        <v>0</v>
      </c>
      <c r="I37" s="12"/>
      <c r="K37" s="2"/>
    </row>
    <row r="38" spans="1:11" ht="30" customHeight="1" thickBot="1">
      <c r="A38" s="15">
        <v>29</v>
      </c>
      <c r="B38" s="16" t="s">
        <v>40</v>
      </c>
      <c r="C38" s="16" t="s">
        <v>117</v>
      </c>
      <c r="D38" s="31">
        <v>4</v>
      </c>
      <c r="E38" s="31">
        <v>3</v>
      </c>
      <c r="F38" s="31">
        <v>0</v>
      </c>
      <c r="G38" s="31">
        <v>0</v>
      </c>
      <c r="H38" s="31">
        <v>3</v>
      </c>
      <c r="I38" s="12"/>
      <c r="K38" s="2"/>
    </row>
    <row r="39" spans="1:11" ht="30" customHeight="1" thickBot="1">
      <c r="A39" s="15">
        <v>30</v>
      </c>
      <c r="B39" s="16" t="s">
        <v>41</v>
      </c>
      <c r="C39" s="16" t="s">
        <v>118</v>
      </c>
      <c r="D39" s="31">
        <v>4</v>
      </c>
      <c r="E39" s="31">
        <v>3</v>
      </c>
      <c r="F39" s="31">
        <v>0</v>
      </c>
      <c r="G39" s="31">
        <v>0</v>
      </c>
      <c r="H39" s="31">
        <v>3</v>
      </c>
      <c r="I39" s="12"/>
      <c r="K39" s="2"/>
    </row>
    <row r="40" spans="1:11" ht="30" customHeight="1" thickBot="1">
      <c r="A40" s="15">
        <v>31</v>
      </c>
      <c r="B40" s="16" t="s">
        <v>42</v>
      </c>
      <c r="C40" s="16" t="s">
        <v>119</v>
      </c>
      <c r="D40" s="31">
        <v>4</v>
      </c>
      <c r="E40" s="31">
        <v>3</v>
      </c>
      <c r="F40" s="31">
        <v>0</v>
      </c>
      <c r="G40" s="31">
        <v>0</v>
      </c>
      <c r="H40" s="31">
        <v>3</v>
      </c>
      <c r="I40" s="12"/>
      <c r="K40" s="2"/>
    </row>
    <row r="41" spans="1:11" ht="30" customHeight="1" thickBot="1">
      <c r="A41" s="15">
        <v>32</v>
      </c>
      <c r="B41" s="16" t="s">
        <v>43</v>
      </c>
      <c r="C41" s="16" t="s">
        <v>120</v>
      </c>
      <c r="D41" s="31">
        <v>4</v>
      </c>
      <c r="E41" s="31">
        <v>3</v>
      </c>
      <c r="F41" s="31">
        <v>0</v>
      </c>
      <c r="G41" s="31">
        <v>0</v>
      </c>
      <c r="H41" s="31">
        <v>3</v>
      </c>
      <c r="I41" s="12"/>
      <c r="K41" s="2"/>
    </row>
    <row r="42" spans="1:11" ht="30" customHeight="1" thickBot="1">
      <c r="A42" s="15">
        <v>33</v>
      </c>
      <c r="B42" s="16" t="s">
        <v>44</v>
      </c>
      <c r="C42" s="16" t="s">
        <v>121</v>
      </c>
      <c r="D42" s="31">
        <v>5</v>
      </c>
      <c r="E42" s="31">
        <v>4</v>
      </c>
      <c r="F42" s="31">
        <v>0</v>
      </c>
      <c r="G42" s="31">
        <v>0</v>
      </c>
      <c r="H42" s="31">
        <v>3</v>
      </c>
      <c r="I42" s="12"/>
      <c r="K42" s="2"/>
    </row>
    <row r="43" spans="1:11" ht="30" customHeight="1" thickBot="1">
      <c r="A43" s="15">
        <v>34</v>
      </c>
      <c r="B43" s="16" t="s">
        <v>45</v>
      </c>
      <c r="C43" s="16" t="s">
        <v>122</v>
      </c>
      <c r="D43" s="31">
        <v>5</v>
      </c>
      <c r="E43" s="31">
        <v>4</v>
      </c>
      <c r="F43" s="31">
        <v>0</v>
      </c>
      <c r="G43" s="31">
        <v>0</v>
      </c>
      <c r="H43" s="31">
        <v>3</v>
      </c>
      <c r="I43" s="12"/>
      <c r="K43" s="2"/>
    </row>
    <row r="44" spans="1:11" ht="30" customHeight="1" thickBot="1">
      <c r="A44" s="15">
        <v>35</v>
      </c>
      <c r="B44" s="16" t="s">
        <v>46</v>
      </c>
      <c r="C44" s="16" t="s">
        <v>123</v>
      </c>
      <c r="D44" s="31">
        <v>5</v>
      </c>
      <c r="E44" s="31">
        <v>4</v>
      </c>
      <c r="F44" s="31">
        <v>0</v>
      </c>
      <c r="G44" s="31">
        <v>0</v>
      </c>
      <c r="H44" s="31">
        <v>3</v>
      </c>
      <c r="I44" s="12"/>
      <c r="K44" s="2"/>
    </row>
    <row r="45" spans="1:11" ht="30" customHeight="1" thickBot="1">
      <c r="A45" s="15">
        <v>36</v>
      </c>
      <c r="B45" s="16" t="s">
        <v>47</v>
      </c>
      <c r="C45" s="16" t="s">
        <v>124</v>
      </c>
      <c r="D45" s="31">
        <v>4</v>
      </c>
      <c r="E45" s="31">
        <v>2</v>
      </c>
      <c r="F45" s="31">
        <v>0</v>
      </c>
      <c r="G45" s="31">
        <v>0</v>
      </c>
      <c r="H45" s="31">
        <v>3</v>
      </c>
      <c r="I45" s="12"/>
      <c r="K45" s="2"/>
    </row>
    <row r="46" spans="1:11" ht="30" customHeight="1" thickBot="1">
      <c r="A46" s="15">
        <v>37</v>
      </c>
      <c r="B46" s="16" t="s">
        <v>48</v>
      </c>
      <c r="C46" s="16" t="s">
        <v>125</v>
      </c>
      <c r="D46" s="31">
        <v>4</v>
      </c>
      <c r="E46" s="31">
        <v>2</v>
      </c>
      <c r="F46" s="31">
        <v>0</v>
      </c>
      <c r="G46" s="31">
        <v>0</v>
      </c>
      <c r="H46" s="31">
        <v>3</v>
      </c>
      <c r="I46" s="12"/>
      <c r="K46" s="2"/>
    </row>
    <row r="47" spans="1:11" ht="30" customHeight="1" thickBot="1">
      <c r="A47" s="15"/>
      <c r="B47" s="16" t="s">
        <v>49</v>
      </c>
      <c r="C47" s="16" t="s">
        <v>49</v>
      </c>
      <c r="D47" s="31"/>
      <c r="E47" s="31"/>
      <c r="F47" s="31"/>
      <c r="G47" s="31"/>
      <c r="H47" s="31"/>
      <c r="I47" s="12"/>
      <c r="K47" s="2"/>
    </row>
    <row r="48" spans="1:11" ht="30" customHeight="1" thickBot="1">
      <c r="A48" s="15">
        <v>38</v>
      </c>
      <c r="B48" s="16" t="s">
        <v>50</v>
      </c>
      <c r="C48" s="16" t="s">
        <v>126</v>
      </c>
      <c r="D48" s="31">
        <v>4</v>
      </c>
      <c r="E48" s="31">
        <v>1</v>
      </c>
      <c r="F48" s="31">
        <v>0</v>
      </c>
      <c r="G48" s="31">
        <v>0</v>
      </c>
      <c r="H48" s="31">
        <v>0</v>
      </c>
      <c r="I48" s="12"/>
      <c r="K48" s="2"/>
    </row>
    <row r="49" spans="1:11" ht="30" customHeight="1" thickBot="1">
      <c r="A49" s="15">
        <v>39</v>
      </c>
      <c r="B49" s="16" t="s">
        <v>51</v>
      </c>
      <c r="C49" s="16" t="s">
        <v>127</v>
      </c>
      <c r="D49" s="31">
        <v>4</v>
      </c>
      <c r="E49" s="31">
        <v>1</v>
      </c>
      <c r="F49" s="31">
        <v>0</v>
      </c>
      <c r="G49" s="31">
        <v>0</v>
      </c>
      <c r="H49" s="31">
        <v>0</v>
      </c>
      <c r="I49" s="12"/>
      <c r="K49" s="2"/>
    </row>
    <row r="50" spans="1:11" ht="30" customHeight="1" thickBot="1">
      <c r="A50" s="15">
        <v>40</v>
      </c>
      <c r="B50" s="16" t="s">
        <v>52</v>
      </c>
      <c r="C50" s="16" t="s">
        <v>128</v>
      </c>
      <c r="D50" s="31">
        <v>4</v>
      </c>
      <c r="E50" s="31">
        <v>1</v>
      </c>
      <c r="F50" s="31">
        <v>0</v>
      </c>
      <c r="G50" s="31">
        <v>0</v>
      </c>
      <c r="H50" s="31">
        <v>0</v>
      </c>
      <c r="I50" s="12"/>
      <c r="K50" s="2"/>
    </row>
    <row r="51" spans="1:11" ht="30" customHeight="1" thickBot="1">
      <c r="A51" s="15">
        <v>41</v>
      </c>
      <c r="B51" s="16" t="s">
        <v>53</v>
      </c>
      <c r="C51" s="16" t="s">
        <v>129</v>
      </c>
      <c r="D51" s="31">
        <v>4</v>
      </c>
      <c r="E51" s="31">
        <v>1</v>
      </c>
      <c r="F51" s="31">
        <v>0</v>
      </c>
      <c r="G51" s="31">
        <v>0</v>
      </c>
      <c r="H51" s="31">
        <v>0</v>
      </c>
      <c r="I51" s="12"/>
      <c r="K51" s="2"/>
    </row>
    <row r="52" spans="1:11" ht="30" customHeight="1" thickBot="1">
      <c r="A52" s="15">
        <v>42</v>
      </c>
      <c r="B52" s="16" t="s">
        <v>54</v>
      </c>
      <c r="C52" s="16" t="s">
        <v>130</v>
      </c>
      <c r="D52" s="31">
        <v>4</v>
      </c>
      <c r="E52" s="31">
        <v>1</v>
      </c>
      <c r="F52" s="31">
        <v>0</v>
      </c>
      <c r="G52" s="31">
        <v>0</v>
      </c>
      <c r="H52" s="31">
        <v>0</v>
      </c>
      <c r="I52" s="12"/>
      <c r="K52" s="2"/>
    </row>
    <row r="53" spans="1:11" ht="30" customHeight="1" thickBot="1">
      <c r="A53" s="15">
        <v>43</v>
      </c>
      <c r="B53" s="16" t="s">
        <v>55</v>
      </c>
      <c r="C53" s="16" t="s">
        <v>131</v>
      </c>
      <c r="D53" s="31">
        <v>4</v>
      </c>
      <c r="E53" s="31">
        <v>1</v>
      </c>
      <c r="F53" s="31">
        <v>0</v>
      </c>
      <c r="G53" s="31">
        <v>0</v>
      </c>
      <c r="H53" s="31">
        <v>0</v>
      </c>
      <c r="I53" s="12"/>
      <c r="K53" s="2"/>
    </row>
    <row r="54" spans="1:11" ht="30" customHeight="1" thickBot="1">
      <c r="A54" s="15">
        <v>44</v>
      </c>
      <c r="B54" s="16" t="s">
        <v>56</v>
      </c>
      <c r="C54" s="16" t="s">
        <v>132</v>
      </c>
      <c r="D54" s="31">
        <v>4</v>
      </c>
      <c r="E54" s="31">
        <v>1</v>
      </c>
      <c r="F54" s="31">
        <v>0</v>
      </c>
      <c r="G54" s="31">
        <v>0</v>
      </c>
      <c r="H54" s="31">
        <v>0</v>
      </c>
      <c r="I54" s="12"/>
      <c r="K54" s="2"/>
    </row>
    <row r="55" spans="1:11" ht="30" customHeight="1" thickBot="1">
      <c r="A55" s="15">
        <v>45</v>
      </c>
      <c r="B55" s="16" t="s">
        <v>57</v>
      </c>
      <c r="C55" s="16" t="s">
        <v>133</v>
      </c>
      <c r="D55" s="31">
        <v>4</v>
      </c>
      <c r="E55" s="31">
        <v>1</v>
      </c>
      <c r="F55" s="31">
        <v>0</v>
      </c>
      <c r="G55" s="31">
        <v>0</v>
      </c>
      <c r="H55" s="31">
        <v>0</v>
      </c>
      <c r="I55" s="12"/>
      <c r="K55" s="2"/>
    </row>
    <row r="56" spans="1:11" ht="30" customHeight="1" thickBot="1">
      <c r="A56" s="15">
        <v>46</v>
      </c>
      <c r="B56" s="16" t="s">
        <v>58</v>
      </c>
      <c r="C56" s="16" t="s">
        <v>134</v>
      </c>
      <c r="D56" s="31">
        <v>4</v>
      </c>
      <c r="E56" s="31">
        <v>1</v>
      </c>
      <c r="F56" s="31">
        <v>0</v>
      </c>
      <c r="G56" s="31">
        <v>0</v>
      </c>
      <c r="H56" s="31">
        <v>0</v>
      </c>
      <c r="I56" s="12"/>
      <c r="K56" s="2"/>
    </row>
    <row r="57" spans="1:11" ht="30" customHeight="1" thickBot="1">
      <c r="A57" s="15">
        <v>47</v>
      </c>
      <c r="B57" s="16" t="s">
        <v>59</v>
      </c>
      <c r="C57" s="16" t="s">
        <v>135</v>
      </c>
      <c r="D57" s="31">
        <v>4</v>
      </c>
      <c r="E57" s="31">
        <v>1</v>
      </c>
      <c r="F57" s="31">
        <v>0</v>
      </c>
      <c r="G57" s="31">
        <v>0</v>
      </c>
      <c r="H57" s="31">
        <v>0</v>
      </c>
      <c r="I57" s="12"/>
      <c r="K57" s="2"/>
    </row>
    <row r="58" spans="1:11" ht="30" customHeight="1" thickBot="1">
      <c r="A58" s="15">
        <v>48</v>
      </c>
      <c r="B58" s="16" t="s">
        <v>60</v>
      </c>
      <c r="C58" s="16" t="s">
        <v>136</v>
      </c>
      <c r="D58" s="31">
        <v>4</v>
      </c>
      <c r="E58" s="31">
        <v>1</v>
      </c>
      <c r="F58" s="31">
        <v>0</v>
      </c>
      <c r="G58" s="31">
        <v>0</v>
      </c>
      <c r="H58" s="31">
        <v>0</v>
      </c>
      <c r="I58" s="12"/>
      <c r="K58" s="2"/>
    </row>
    <row r="59" spans="1:11" ht="30" customHeight="1" thickBot="1">
      <c r="A59" s="15">
        <v>49</v>
      </c>
      <c r="B59" s="16" t="s">
        <v>61</v>
      </c>
      <c r="C59" s="16" t="s">
        <v>137</v>
      </c>
      <c r="D59" s="31">
        <v>4</v>
      </c>
      <c r="E59" s="31">
        <v>1</v>
      </c>
      <c r="F59" s="31">
        <v>0</v>
      </c>
      <c r="G59" s="31">
        <v>0</v>
      </c>
      <c r="H59" s="31">
        <v>0</v>
      </c>
      <c r="I59" s="12"/>
      <c r="K59" s="2"/>
    </row>
    <row r="60" spans="1:11" ht="30" customHeight="1" thickBot="1">
      <c r="A60" s="15">
        <v>50</v>
      </c>
      <c r="B60" s="16" t="s">
        <v>62</v>
      </c>
      <c r="C60" s="16" t="s">
        <v>62</v>
      </c>
      <c r="D60" s="31">
        <v>5</v>
      </c>
      <c r="E60" s="31">
        <v>3</v>
      </c>
      <c r="F60" s="31">
        <v>5</v>
      </c>
      <c r="G60" s="31">
        <v>5</v>
      </c>
      <c r="H60" s="31">
        <v>5</v>
      </c>
      <c r="I60" s="12"/>
      <c r="K60" s="2"/>
    </row>
    <row r="61" spans="1:11" ht="30" customHeight="1" thickBot="1">
      <c r="A61" s="15">
        <v>51</v>
      </c>
      <c r="B61" s="16" t="s">
        <v>63</v>
      </c>
      <c r="C61" s="16" t="s">
        <v>63</v>
      </c>
      <c r="D61" s="31">
        <v>5</v>
      </c>
      <c r="E61" s="31">
        <v>3</v>
      </c>
      <c r="F61" s="31">
        <v>2</v>
      </c>
      <c r="G61" s="31">
        <v>5</v>
      </c>
      <c r="H61" s="31">
        <v>5</v>
      </c>
      <c r="I61" s="12"/>
      <c r="K61" s="2"/>
    </row>
    <row r="62" spans="1:11" ht="30" customHeight="1" thickBot="1">
      <c r="A62" s="15">
        <v>52</v>
      </c>
      <c r="B62" s="16" t="s">
        <v>64</v>
      </c>
      <c r="C62" s="16" t="s">
        <v>64</v>
      </c>
      <c r="D62" s="31">
        <v>4</v>
      </c>
      <c r="E62" s="31">
        <v>4</v>
      </c>
      <c r="F62" s="31">
        <v>2</v>
      </c>
      <c r="G62" s="31">
        <v>5</v>
      </c>
      <c r="H62" s="31">
        <v>5</v>
      </c>
      <c r="I62" s="12"/>
      <c r="K62" s="2"/>
    </row>
    <row r="63" spans="1:11" ht="30" customHeight="1" thickBot="1">
      <c r="A63" s="15">
        <v>53</v>
      </c>
      <c r="B63" s="16" t="s">
        <v>65</v>
      </c>
      <c r="C63" s="16" t="s">
        <v>65</v>
      </c>
      <c r="D63" s="31">
        <v>2</v>
      </c>
      <c r="E63" s="31">
        <v>4</v>
      </c>
      <c r="F63" s="31">
        <v>2</v>
      </c>
      <c r="G63" s="31">
        <v>5</v>
      </c>
      <c r="H63" s="31">
        <v>5</v>
      </c>
      <c r="I63" s="12"/>
      <c r="K63" s="2"/>
    </row>
    <row r="64" spans="1:11" ht="30" customHeight="1" thickBot="1">
      <c r="A64" s="15">
        <v>54</v>
      </c>
      <c r="B64" s="16" t="s">
        <v>66</v>
      </c>
      <c r="C64" s="16" t="s">
        <v>66</v>
      </c>
      <c r="D64" s="31">
        <v>5</v>
      </c>
      <c r="E64" s="31">
        <v>3</v>
      </c>
      <c r="F64" s="31">
        <v>4</v>
      </c>
      <c r="G64" s="31">
        <v>5</v>
      </c>
      <c r="H64" s="31">
        <v>5</v>
      </c>
      <c r="I64" s="12"/>
      <c r="K64" s="2"/>
    </row>
    <row r="65" spans="1:11" ht="30" customHeight="1" thickBot="1">
      <c r="A65" s="15">
        <v>55</v>
      </c>
      <c r="B65" s="16" t="s">
        <v>67</v>
      </c>
      <c r="C65" s="16" t="s">
        <v>67</v>
      </c>
      <c r="D65" s="31">
        <v>4</v>
      </c>
      <c r="E65" s="31">
        <v>3</v>
      </c>
      <c r="F65" s="31">
        <v>0</v>
      </c>
      <c r="G65" s="31">
        <v>2</v>
      </c>
      <c r="H65" s="31">
        <v>2</v>
      </c>
      <c r="I65" s="12"/>
      <c r="K65" s="2"/>
    </row>
    <row r="66" spans="1:11" ht="30" customHeight="1" thickBot="1">
      <c r="A66" s="15">
        <v>56</v>
      </c>
      <c r="B66" s="16" t="s">
        <v>68</v>
      </c>
      <c r="C66" s="16" t="s">
        <v>68</v>
      </c>
      <c r="D66" s="31">
        <v>5</v>
      </c>
      <c r="E66" s="31">
        <v>3</v>
      </c>
      <c r="F66" s="31">
        <v>5</v>
      </c>
      <c r="G66" s="31">
        <v>5</v>
      </c>
      <c r="H66" s="31">
        <v>5</v>
      </c>
      <c r="I66" s="12"/>
      <c r="K66" s="2"/>
    </row>
    <row r="67" spans="1:11" ht="30" customHeight="1" thickBot="1">
      <c r="A67" s="15">
        <v>57</v>
      </c>
      <c r="B67" s="16" t="s">
        <v>69</v>
      </c>
      <c r="C67" s="16" t="s">
        <v>69</v>
      </c>
      <c r="D67" s="31">
        <v>4</v>
      </c>
      <c r="E67" s="31">
        <v>3</v>
      </c>
      <c r="F67" s="31">
        <v>0</v>
      </c>
      <c r="G67" s="31">
        <v>2</v>
      </c>
      <c r="H67" s="31">
        <v>5</v>
      </c>
      <c r="I67" s="12"/>
      <c r="K67" s="2"/>
    </row>
    <row r="68" spans="1:11" ht="30" customHeight="1" thickBot="1">
      <c r="A68" s="15">
        <v>58</v>
      </c>
      <c r="B68" s="16" t="s">
        <v>70</v>
      </c>
      <c r="C68" s="16" t="s">
        <v>70</v>
      </c>
      <c r="D68" s="31">
        <v>4</v>
      </c>
      <c r="E68" s="31">
        <v>3</v>
      </c>
      <c r="F68" s="31">
        <v>3</v>
      </c>
      <c r="G68" s="31">
        <v>5</v>
      </c>
      <c r="H68" s="31">
        <v>5</v>
      </c>
      <c r="I68" s="12"/>
      <c r="K68" s="2"/>
    </row>
    <row r="69" spans="1:11" ht="30" customHeight="1" thickBot="1">
      <c r="A69" s="15">
        <v>59</v>
      </c>
      <c r="B69" s="16" t="s">
        <v>71</v>
      </c>
      <c r="C69" s="16" t="s">
        <v>71</v>
      </c>
      <c r="D69" s="31">
        <v>5</v>
      </c>
      <c r="E69" s="31">
        <v>3</v>
      </c>
      <c r="F69" s="31">
        <v>3</v>
      </c>
      <c r="G69" s="31">
        <v>5</v>
      </c>
      <c r="H69" s="31">
        <v>5</v>
      </c>
      <c r="I69" s="12"/>
      <c r="K69" s="2"/>
    </row>
    <row r="70" spans="1:11" ht="30" customHeight="1" thickBot="1">
      <c r="A70" s="15">
        <v>60</v>
      </c>
      <c r="B70" s="16" t="s">
        <v>72</v>
      </c>
      <c r="C70" s="16" t="s">
        <v>72</v>
      </c>
      <c r="D70" s="31">
        <v>5</v>
      </c>
      <c r="E70" s="31">
        <v>3</v>
      </c>
      <c r="F70" s="31">
        <v>5</v>
      </c>
      <c r="G70" s="31">
        <v>5</v>
      </c>
      <c r="H70" s="31">
        <v>5</v>
      </c>
      <c r="I70" s="12"/>
      <c r="K70" s="2"/>
    </row>
    <row r="72" ht="15">
      <c r="I72" s="2"/>
    </row>
  </sheetData>
  <sheetProtection/>
  <mergeCells count="2">
    <mergeCell ref="D6:H6"/>
    <mergeCell ref="E7:H7"/>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K72"/>
  <sheetViews>
    <sheetView zoomScalePageLayoutView="0" workbookViewId="0" topLeftCell="A1">
      <selection activeCell="C2" sqref="C2"/>
    </sheetView>
  </sheetViews>
  <sheetFormatPr defaultColWidth="9.140625" defaultRowHeight="15"/>
  <cols>
    <col min="1" max="1" width="3.00390625" style="4" bestFit="1" customWidth="1"/>
    <col min="2" max="2" width="51.28125" style="8" hidden="1" customWidth="1"/>
    <col min="3" max="3" width="51.28125" style="8" customWidth="1"/>
    <col min="4" max="8" width="15.57421875" style="0" customWidth="1"/>
    <col min="10" max="10" width="44.7109375" style="8" customWidth="1"/>
  </cols>
  <sheetData>
    <row r="1" spans="3:6" ht="15.75">
      <c r="C1" s="9" t="s">
        <v>74</v>
      </c>
      <c r="D1" t="s">
        <v>75</v>
      </c>
      <c r="F1" s="10">
        <v>0.2325886990801577</v>
      </c>
    </row>
    <row r="2" spans="4:6" ht="15.75">
      <c r="D2" t="s">
        <v>76</v>
      </c>
      <c r="F2" s="10">
        <v>0.25492772667542707</v>
      </c>
    </row>
    <row r="3" spans="4:6" ht="15.75">
      <c r="D3" t="s">
        <v>77</v>
      </c>
      <c r="F3" s="10">
        <v>0.2706964520367937</v>
      </c>
    </row>
    <row r="4" spans="4:6" ht="16.5" thickBot="1">
      <c r="D4" t="s">
        <v>78</v>
      </c>
      <c r="F4" s="10">
        <v>0.24178712220762155</v>
      </c>
    </row>
    <row r="5" spans="1:11" s="5" customFormat="1" ht="15.75" thickBot="1">
      <c r="A5" s="13"/>
      <c r="B5" s="14" t="s">
        <v>81</v>
      </c>
      <c r="C5" s="14" t="s">
        <v>81</v>
      </c>
      <c r="D5" s="14" t="s">
        <v>80</v>
      </c>
      <c r="E5" s="14" t="s">
        <v>80</v>
      </c>
      <c r="F5" s="14" t="s">
        <v>80</v>
      </c>
      <c r="G5" s="14" t="s">
        <v>80</v>
      </c>
      <c r="H5" s="14" t="s">
        <v>80</v>
      </c>
      <c r="I5" s="11"/>
      <c r="J5" s="7"/>
      <c r="K5" s="6"/>
    </row>
    <row r="6" spans="1:11" s="5" customFormat="1" ht="15.75" thickBot="1">
      <c r="A6" s="25"/>
      <c r="B6" s="21"/>
      <c r="C6" s="22"/>
      <c r="D6" s="138" t="s">
        <v>82</v>
      </c>
      <c r="E6" s="139"/>
      <c r="F6" s="139"/>
      <c r="G6" s="139"/>
      <c r="H6" s="140"/>
      <c r="I6" s="11"/>
      <c r="J6" s="7"/>
      <c r="K6" s="6"/>
    </row>
    <row r="7" spans="1:11" s="5" customFormat="1" ht="31.5" customHeight="1" thickBot="1">
      <c r="A7" s="26"/>
      <c r="B7" s="23"/>
      <c r="C7" s="24"/>
      <c r="D7" s="30"/>
      <c r="E7" s="141" t="s">
        <v>87</v>
      </c>
      <c r="F7" s="142"/>
      <c r="G7" s="142"/>
      <c r="H7" s="143"/>
      <c r="I7" s="11"/>
      <c r="J7" s="7"/>
      <c r="K7" s="6"/>
    </row>
    <row r="8" spans="1:11" s="5" customFormat="1" ht="67.5" customHeight="1" thickBot="1">
      <c r="A8" s="13" t="s">
        <v>73</v>
      </c>
      <c r="B8" s="14" t="s">
        <v>0</v>
      </c>
      <c r="E8" s="19" t="s">
        <v>83</v>
      </c>
      <c r="F8" s="19" t="s">
        <v>84</v>
      </c>
      <c r="G8" s="20" t="s">
        <v>85</v>
      </c>
      <c r="H8" s="20" t="s">
        <v>86</v>
      </c>
      <c r="I8" s="11"/>
      <c r="J8" s="7"/>
      <c r="K8" s="6"/>
    </row>
    <row r="9" spans="1:11" s="5" customFormat="1" ht="150.75" thickBot="1">
      <c r="A9" s="13"/>
      <c r="B9" s="14"/>
      <c r="C9" s="14" t="s">
        <v>0</v>
      </c>
      <c r="D9" s="14" t="s">
        <v>142</v>
      </c>
      <c r="E9" s="19" t="s">
        <v>138</v>
      </c>
      <c r="F9" s="19" t="s">
        <v>139</v>
      </c>
      <c r="G9" s="19" t="s">
        <v>140</v>
      </c>
      <c r="H9" s="19" t="s">
        <v>141</v>
      </c>
      <c r="I9" s="11"/>
      <c r="J9" s="7"/>
      <c r="K9" s="6"/>
    </row>
    <row r="10" spans="1:11" ht="30" customHeight="1" thickBot="1">
      <c r="A10" s="15">
        <v>1</v>
      </c>
      <c r="B10" s="16" t="s">
        <v>12</v>
      </c>
      <c r="C10" s="16" t="s">
        <v>91</v>
      </c>
      <c r="D10" s="17">
        <v>5</v>
      </c>
      <c r="E10" s="17">
        <v>5</v>
      </c>
      <c r="F10" s="17">
        <v>0</v>
      </c>
      <c r="G10" s="17">
        <v>4</v>
      </c>
      <c r="H10" s="17">
        <v>4</v>
      </c>
      <c r="I10" s="12"/>
      <c r="K10" s="2"/>
    </row>
    <row r="11" spans="1:11" ht="30" customHeight="1" thickBot="1">
      <c r="A11" s="15">
        <v>2</v>
      </c>
      <c r="B11" s="16" t="s">
        <v>13</v>
      </c>
      <c r="C11" s="16" t="s">
        <v>89</v>
      </c>
      <c r="D11" s="17">
        <v>5</v>
      </c>
      <c r="E11" s="17">
        <v>5</v>
      </c>
      <c r="F11" s="17">
        <v>3</v>
      </c>
      <c r="G11" s="17">
        <v>5</v>
      </c>
      <c r="H11" s="17">
        <v>5</v>
      </c>
      <c r="I11" s="12"/>
      <c r="K11" s="2"/>
    </row>
    <row r="12" spans="1:11" ht="30" customHeight="1" thickBot="1">
      <c r="A12" s="15">
        <v>3</v>
      </c>
      <c r="B12" s="16" t="s">
        <v>14</v>
      </c>
      <c r="C12" s="16" t="s">
        <v>90</v>
      </c>
      <c r="D12" s="17">
        <v>5</v>
      </c>
      <c r="E12" s="17">
        <v>5</v>
      </c>
      <c r="F12" s="17">
        <v>3</v>
      </c>
      <c r="G12" s="17">
        <v>5</v>
      </c>
      <c r="H12" s="17">
        <v>5</v>
      </c>
      <c r="I12" s="12"/>
      <c r="K12" s="2"/>
    </row>
    <row r="13" spans="1:11" ht="30" customHeight="1" thickBot="1">
      <c r="A13" s="15">
        <v>4</v>
      </c>
      <c r="B13" s="16" t="s">
        <v>15</v>
      </c>
      <c r="C13" s="16" t="s">
        <v>92</v>
      </c>
      <c r="D13" s="17">
        <v>5</v>
      </c>
      <c r="E13" s="17">
        <v>5</v>
      </c>
      <c r="F13" s="17">
        <v>5</v>
      </c>
      <c r="G13" s="17">
        <v>5</v>
      </c>
      <c r="H13" s="17">
        <v>5</v>
      </c>
      <c r="I13" s="12"/>
      <c r="K13" s="2"/>
    </row>
    <row r="14" spans="1:11" ht="30" customHeight="1" thickBot="1">
      <c r="A14" s="15">
        <v>5</v>
      </c>
      <c r="B14" s="16" t="s">
        <v>16</v>
      </c>
      <c r="C14" s="16" t="s">
        <v>93</v>
      </c>
      <c r="D14" s="17">
        <v>5</v>
      </c>
      <c r="E14" s="17">
        <v>2</v>
      </c>
      <c r="F14" s="17">
        <v>2</v>
      </c>
      <c r="G14" s="17">
        <v>2</v>
      </c>
      <c r="H14" s="17">
        <v>2</v>
      </c>
      <c r="I14" s="12"/>
      <c r="K14" s="2"/>
    </row>
    <row r="15" spans="1:11" ht="30" customHeight="1" thickBot="1">
      <c r="A15" s="15">
        <v>6</v>
      </c>
      <c r="B15" s="16" t="s">
        <v>17</v>
      </c>
      <c r="C15" s="16" t="s">
        <v>94</v>
      </c>
      <c r="D15" s="17">
        <v>0</v>
      </c>
      <c r="E15" s="17">
        <v>0</v>
      </c>
      <c r="F15" s="17">
        <v>0</v>
      </c>
      <c r="G15" s="17">
        <v>0</v>
      </c>
      <c r="H15" s="17">
        <v>0</v>
      </c>
      <c r="I15" s="12"/>
      <c r="K15" s="2"/>
    </row>
    <row r="16" spans="1:11" ht="30" customHeight="1" thickBot="1">
      <c r="A16" s="15">
        <v>7</v>
      </c>
      <c r="B16" s="16" t="s">
        <v>18</v>
      </c>
      <c r="C16" s="16" t="s">
        <v>96</v>
      </c>
      <c r="D16" s="17">
        <v>1</v>
      </c>
      <c r="E16" s="17">
        <v>0</v>
      </c>
      <c r="F16" s="17">
        <v>0</v>
      </c>
      <c r="G16" s="17">
        <v>0</v>
      </c>
      <c r="H16" s="17">
        <v>0</v>
      </c>
      <c r="I16" s="12"/>
      <c r="K16" s="2"/>
    </row>
    <row r="17" spans="1:11" ht="30" customHeight="1" thickBot="1">
      <c r="A17" s="15">
        <v>8</v>
      </c>
      <c r="B17" s="16" t="s">
        <v>19</v>
      </c>
      <c r="C17" s="16" t="s">
        <v>95</v>
      </c>
      <c r="D17" s="17">
        <v>3</v>
      </c>
      <c r="E17" s="17">
        <v>0</v>
      </c>
      <c r="F17" s="17">
        <v>3</v>
      </c>
      <c r="G17" s="17">
        <v>0</v>
      </c>
      <c r="H17" s="17">
        <v>0</v>
      </c>
      <c r="I17" s="12"/>
      <c r="K17" s="2"/>
    </row>
    <row r="18" spans="1:11" ht="30" customHeight="1" thickBot="1">
      <c r="A18" s="15">
        <v>9</v>
      </c>
      <c r="B18" s="16" t="s">
        <v>20</v>
      </c>
      <c r="C18" s="16" t="s">
        <v>97</v>
      </c>
      <c r="D18" s="17">
        <v>5</v>
      </c>
      <c r="E18" s="17">
        <v>0</v>
      </c>
      <c r="F18" s="17">
        <v>0</v>
      </c>
      <c r="G18" s="17">
        <v>5</v>
      </c>
      <c r="H18" s="17">
        <v>5</v>
      </c>
      <c r="I18" s="12"/>
      <c r="K18" s="2"/>
    </row>
    <row r="19" spans="1:11" ht="30" customHeight="1" thickBot="1">
      <c r="A19" s="15">
        <v>10</v>
      </c>
      <c r="B19" s="16" t="s">
        <v>21</v>
      </c>
      <c r="C19" s="16" t="s">
        <v>98</v>
      </c>
      <c r="D19" s="17">
        <v>5</v>
      </c>
      <c r="E19" s="17">
        <v>5</v>
      </c>
      <c r="F19" s="17">
        <v>3</v>
      </c>
      <c r="G19" s="17">
        <v>5</v>
      </c>
      <c r="H19" s="17">
        <v>5</v>
      </c>
      <c r="I19" s="12"/>
      <c r="K19" s="2"/>
    </row>
    <row r="20" spans="1:11" ht="30" customHeight="1" thickBot="1">
      <c r="A20" s="15">
        <v>11</v>
      </c>
      <c r="B20" s="16" t="s">
        <v>22</v>
      </c>
      <c r="C20" s="16" t="s">
        <v>99</v>
      </c>
      <c r="D20" s="17">
        <v>4</v>
      </c>
      <c r="E20" s="17">
        <v>5</v>
      </c>
      <c r="F20" s="17">
        <v>2</v>
      </c>
      <c r="G20" s="17">
        <v>2</v>
      </c>
      <c r="H20" s="17">
        <v>2</v>
      </c>
      <c r="I20" s="12"/>
      <c r="K20" s="2"/>
    </row>
    <row r="21" spans="1:11" ht="30" customHeight="1" thickBot="1">
      <c r="A21" s="15">
        <v>12</v>
      </c>
      <c r="B21" s="16" t="s">
        <v>23</v>
      </c>
      <c r="C21" s="16" t="s">
        <v>100</v>
      </c>
      <c r="D21" s="17">
        <v>4</v>
      </c>
      <c r="E21" s="17">
        <v>5</v>
      </c>
      <c r="F21" s="17">
        <v>2</v>
      </c>
      <c r="G21" s="17">
        <v>2</v>
      </c>
      <c r="H21" s="17">
        <v>2</v>
      </c>
      <c r="I21" s="12"/>
      <c r="K21" s="2"/>
    </row>
    <row r="22" spans="1:11" ht="30" customHeight="1" thickBot="1">
      <c r="A22" s="15">
        <v>13</v>
      </c>
      <c r="B22" s="16" t="s">
        <v>24</v>
      </c>
      <c r="C22" s="16" t="s">
        <v>101</v>
      </c>
      <c r="D22" s="17">
        <v>4</v>
      </c>
      <c r="E22" s="17">
        <v>5</v>
      </c>
      <c r="F22" s="17">
        <v>2</v>
      </c>
      <c r="G22" s="17">
        <v>2</v>
      </c>
      <c r="H22" s="17">
        <v>2</v>
      </c>
      <c r="I22" s="12"/>
      <c r="K22" s="2"/>
    </row>
    <row r="23" spans="1:11" ht="30" customHeight="1" thickBot="1">
      <c r="A23" s="15">
        <v>14</v>
      </c>
      <c r="B23" s="16" t="s">
        <v>25</v>
      </c>
      <c r="C23" s="16" t="s">
        <v>103</v>
      </c>
      <c r="D23" s="17">
        <v>3</v>
      </c>
      <c r="E23" s="17">
        <v>3</v>
      </c>
      <c r="F23" s="17">
        <v>2</v>
      </c>
      <c r="G23" s="17">
        <v>2</v>
      </c>
      <c r="H23" s="17">
        <v>2</v>
      </c>
      <c r="I23" s="12"/>
      <c r="K23" s="2"/>
    </row>
    <row r="24" spans="1:11" ht="30" customHeight="1" thickBot="1">
      <c r="A24" s="15">
        <v>15</v>
      </c>
      <c r="B24" s="16" t="s">
        <v>26</v>
      </c>
      <c r="C24" s="16" t="s">
        <v>102</v>
      </c>
      <c r="D24" s="17">
        <v>3</v>
      </c>
      <c r="E24" s="17">
        <v>3</v>
      </c>
      <c r="F24" s="17">
        <v>2</v>
      </c>
      <c r="G24" s="17">
        <v>2</v>
      </c>
      <c r="H24" s="17">
        <v>2</v>
      </c>
      <c r="I24" s="12"/>
      <c r="K24" s="2"/>
    </row>
    <row r="25" spans="1:11" ht="30" customHeight="1" thickBot="1">
      <c r="A25" s="15">
        <v>16</v>
      </c>
      <c r="B25" s="16" t="s">
        <v>27</v>
      </c>
      <c r="C25" s="16" t="s">
        <v>104</v>
      </c>
      <c r="D25" s="17">
        <v>3</v>
      </c>
      <c r="E25" s="17">
        <v>5</v>
      </c>
      <c r="F25" s="17">
        <v>2</v>
      </c>
      <c r="G25" s="17">
        <v>5</v>
      </c>
      <c r="H25" s="17">
        <v>5</v>
      </c>
      <c r="I25" s="12"/>
      <c r="K25" s="2"/>
    </row>
    <row r="26" spans="1:11" ht="30" customHeight="1" thickBot="1">
      <c r="A26" s="15">
        <v>17</v>
      </c>
      <c r="B26" s="16" t="s">
        <v>28</v>
      </c>
      <c r="C26" s="16" t="s">
        <v>105</v>
      </c>
      <c r="D26" s="17">
        <v>3</v>
      </c>
      <c r="E26" s="17">
        <v>5</v>
      </c>
      <c r="F26" s="17">
        <v>0</v>
      </c>
      <c r="G26" s="17">
        <v>0</v>
      </c>
      <c r="H26" s="17">
        <v>0</v>
      </c>
      <c r="I26" s="12"/>
      <c r="K26" s="2"/>
    </row>
    <row r="27" spans="1:11" ht="30" customHeight="1" thickBot="1">
      <c r="A27" s="15">
        <v>18</v>
      </c>
      <c r="B27" s="16" t="s">
        <v>29</v>
      </c>
      <c r="C27" s="16" t="s">
        <v>106</v>
      </c>
      <c r="D27" s="17">
        <v>3</v>
      </c>
      <c r="E27" s="17">
        <v>3</v>
      </c>
      <c r="F27" s="17">
        <v>0</v>
      </c>
      <c r="G27" s="17">
        <v>5</v>
      </c>
      <c r="H27" s="17">
        <v>5</v>
      </c>
      <c r="I27" s="12"/>
      <c r="K27" s="2"/>
    </row>
    <row r="28" spans="1:11" ht="30" customHeight="1" thickBot="1">
      <c r="A28" s="15">
        <v>19</v>
      </c>
      <c r="B28" s="16" t="s">
        <v>30</v>
      </c>
      <c r="C28" s="16" t="s">
        <v>107</v>
      </c>
      <c r="D28" s="17">
        <v>5</v>
      </c>
      <c r="E28" s="17">
        <v>5</v>
      </c>
      <c r="F28" s="17">
        <v>5</v>
      </c>
      <c r="G28" s="17">
        <v>5</v>
      </c>
      <c r="H28" s="17">
        <v>5</v>
      </c>
      <c r="I28" s="12"/>
      <c r="K28" s="2"/>
    </row>
    <row r="29" spans="1:11" ht="30" customHeight="1" thickBot="1">
      <c r="A29" s="15">
        <v>20</v>
      </c>
      <c r="B29" s="16" t="s">
        <v>31</v>
      </c>
      <c r="C29" s="16" t="s">
        <v>108</v>
      </c>
      <c r="D29" s="17">
        <v>5</v>
      </c>
      <c r="E29" s="17">
        <v>5</v>
      </c>
      <c r="F29" s="17">
        <v>5</v>
      </c>
      <c r="G29" s="17">
        <v>5</v>
      </c>
      <c r="H29" s="17">
        <v>5</v>
      </c>
      <c r="I29" s="12"/>
      <c r="K29" s="2"/>
    </row>
    <row r="30" spans="1:11" ht="30" customHeight="1" thickBot="1">
      <c r="A30" s="15">
        <v>21</v>
      </c>
      <c r="B30" s="16" t="s">
        <v>32</v>
      </c>
      <c r="C30" s="16" t="s">
        <v>109</v>
      </c>
      <c r="D30" s="17">
        <v>4</v>
      </c>
      <c r="E30" s="17">
        <v>5</v>
      </c>
      <c r="F30" s="17">
        <v>3</v>
      </c>
      <c r="G30" s="17">
        <v>5</v>
      </c>
      <c r="H30" s="17">
        <v>3</v>
      </c>
      <c r="I30" s="12"/>
      <c r="K30" s="2"/>
    </row>
    <row r="31" spans="1:11" ht="30" customHeight="1" thickBot="1">
      <c r="A31" s="15">
        <v>22</v>
      </c>
      <c r="B31" s="16" t="s">
        <v>33</v>
      </c>
      <c r="C31" s="16" t="s">
        <v>110</v>
      </c>
      <c r="D31" s="17">
        <v>5</v>
      </c>
      <c r="E31" s="17">
        <v>5</v>
      </c>
      <c r="F31" s="17">
        <v>0</v>
      </c>
      <c r="G31" s="17">
        <v>5</v>
      </c>
      <c r="H31" s="17">
        <v>5</v>
      </c>
      <c r="I31" s="12"/>
      <c r="K31" s="2"/>
    </row>
    <row r="32" spans="1:11" ht="30" customHeight="1" thickBot="1">
      <c r="A32" s="15">
        <v>23</v>
      </c>
      <c r="B32" s="16" t="s">
        <v>34</v>
      </c>
      <c r="C32" s="16" t="s">
        <v>111</v>
      </c>
      <c r="D32" s="17">
        <v>3</v>
      </c>
      <c r="E32" s="17">
        <v>4</v>
      </c>
      <c r="F32" s="17">
        <v>3</v>
      </c>
      <c r="G32" s="17">
        <v>2</v>
      </c>
      <c r="H32" s="17">
        <v>1</v>
      </c>
      <c r="I32" s="12"/>
      <c r="K32" s="2"/>
    </row>
    <row r="33" spans="1:11" ht="30" customHeight="1" thickBot="1">
      <c r="A33" s="15">
        <v>24</v>
      </c>
      <c r="B33" s="16" t="s">
        <v>35</v>
      </c>
      <c r="C33" s="16" t="s">
        <v>112</v>
      </c>
      <c r="D33" s="17">
        <v>5</v>
      </c>
      <c r="E33" s="17">
        <v>4</v>
      </c>
      <c r="F33" s="17">
        <v>3</v>
      </c>
      <c r="G33" s="17">
        <v>2</v>
      </c>
      <c r="H33" s="17">
        <v>1</v>
      </c>
      <c r="I33" s="12"/>
      <c r="K33" s="2"/>
    </row>
    <row r="34" spans="1:11" ht="30" customHeight="1" thickBot="1">
      <c r="A34" s="15">
        <v>25</v>
      </c>
      <c r="B34" s="16" t="s">
        <v>36</v>
      </c>
      <c r="C34" s="16" t="s">
        <v>113</v>
      </c>
      <c r="D34" s="17">
        <v>5</v>
      </c>
      <c r="E34" s="17">
        <v>4</v>
      </c>
      <c r="F34" s="17">
        <v>3</v>
      </c>
      <c r="G34" s="17">
        <v>2</v>
      </c>
      <c r="H34" s="17">
        <v>1</v>
      </c>
      <c r="I34" s="12"/>
      <c r="K34" s="2"/>
    </row>
    <row r="35" spans="1:11" ht="30" customHeight="1" thickBot="1">
      <c r="A35" s="15">
        <v>26</v>
      </c>
      <c r="B35" s="16" t="s">
        <v>37</v>
      </c>
      <c r="C35" s="16" t="s">
        <v>114</v>
      </c>
      <c r="D35" s="17">
        <v>3</v>
      </c>
      <c r="E35" s="17">
        <v>4</v>
      </c>
      <c r="F35" s="17">
        <v>3</v>
      </c>
      <c r="G35" s="17">
        <v>2</v>
      </c>
      <c r="H35" s="17">
        <v>1</v>
      </c>
      <c r="I35" s="12"/>
      <c r="K35" s="2"/>
    </row>
    <row r="36" spans="1:11" ht="30" customHeight="1" thickBot="1">
      <c r="A36" s="15">
        <v>27</v>
      </c>
      <c r="B36" s="16" t="s">
        <v>38</v>
      </c>
      <c r="C36" s="16" t="s">
        <v>115</v>
      </c>
      <c r="D36" s="17">
        <v>5</v>
      </c>
      <c r="E36" s="17">
        <v>4</v>
      </c>
      <c r="F36" s="17">
        <v>3</v>
      </c>
      <c r="G36" s="17">
        <v>2</v>
      </c>
      <c r="H36" s="17">
        <v>1</v>
      </c>
      <c r="I36" s="12"/>
      <c r="K36" s="2"/>
    </row>
    <row r="37" spans="1:11" ht="30" customHeight="1" thickBot="1">
      <c r="A37" s="15">
        <v>28</v>
      </c>
      <c r="B37" s="16" t="s">
        <v>39</v>
      </c>
      <c r="C37" s="16" t="s">
        <v>116</v>
      </c>
      <c r="D37" s="17">
        <v>3</v>
      </c>
      <c r="E37" s="17">
        <v>4</v>
      </c>
      <c r="F37" s="17">
        <v>3</v>
      </c>
      <c r="G37" s="17">
        <v>2</v>
      </c>
      <c r="H37" s="17">
        <v>1</v>
      </c>
      <c r="I37" s="12"/>
      <c r="K37" s="2"/>
    </row>
    <row r="38" spans="1:11" ht="30" customHeight="1" thickBot="1">
      <c r="A38" s="15">
        <v>29</v>
      </c>
      <c r="B38" s="16" t="s">
        <v>40</v>
      </c>
      <c r="C38" s="16" t="s">
        <v>117</v>
      </c>
      <c r="D38" s="17">
        <v>2</v>
      </c>
      <c r="E38" s="17">
        <v>4</v>
      </c>
      <c r="F38" s="17">
        <v>3</v>
      </c>
      <c r="G38" s="17">
        <v>2</v>
      </c>
      <c r="H38" s="17">
        <v>1</v>
      </c>
      <c r="I38" s="12"/>
      <c r="K38" s="2"/>
    </row>
    <row r="39" spans="1:11" ht="30" customHeight="1" thickBot="1">
      <c r="A39" s="15">
        <v>30</v>
      </c>
      <c r="B39" s="16" t="s">
        <v>41</v>
      </c>
      <c r="C39" s="16" t="s">
        <v>118</v>
      </c>
      <c r="D39" s="17">
        <v>3</v>
      </c>
      <c r="E39" s="17">
        <v>2</v>
      </c>
      <c r="F39" s="17">
        <v>3</v>
      </c>
      <c r="G39" s="17">
        <v>2</v>
      </c>
      <c r="H39" s="17">
        <v>1</v>
      </c>
      <c r="I39" s="12"/>
      <c r="K39" s="2"/>
    </row>
    <row r="40" spans="1:11" ht="30" customHeight="1" thickBot="1">
      <c r="A40" s="15">
        <v>31</v>
      </c>
      <c r="B40" s="16" t="s">
        <v>42</v>
      </c>
      <c r="C40" s="16" t="s">
        <v>119</v>
      </c>
      <c r="D40" s="17">
        <v>5</v>
      </c>
      <c r="E40" s="17">
        <v>2</v>
      </c>
      <c r="F40" s="17">
        <v>3</v>
      </c>
      <c r="G40" s="17">
        <v>2</v>
      </c>
      <c r="H40" s="17">
        <v>1</v>
      </c>
      <c r="I40" s="12"/>
      <c r="K40" s="2"/>
    </row>
    <row r="41" spans="1:11" ht="30" customHeight="1" thickBot="1">
      <c r="A41" s="15">
        <v>32</v>
      </c>
      <c r="B41" s="16" t="s">
        <v>43</v>
      </c>
      <c r="C41" s="16" t="s">
        <v>120</v>
      </c>
      <c r="D41" s="17">
        <v>4</v>
      </c>
      <c r="E41" s="17">
        <v>2</v>
      </c>
      <c r="F41" s="17">
        <v>3</v>
      </c>
      <c r="G41" s="17">
        <v>2</v>
      </c>
      <c r="H41" s="17">
        <v>1</v>
      </c>
      <c r="I41" s="12"/>
      <c r="K41" s="2"/>
    </row>
    <row r="42" spans="1:11" ht="30" customHeight="1" thickBot="1">
      <c r="A42" s="15">
        <v>33</v>
      </c>
      <c r="B42" s="16" t="s">
        <v>44</v>
      </c>
      <c r="C42" s="16" t="s">
        <v>121</v>
      </c>
      <c r="D42" s="17">
        <v>4</v>
      </c>
      <c r="E42" s="17">
        <v>3</v>
      </c>
      <c r="F42" s="17">
        <v>3</v>
      </c>
      <c r="G42" s="17">
        <v>2</v>
      </c>
      <c r="H42" s="17">
        <v>1</v>
      </c>
      <c r="I42" s="12"/>
      <c r="K42" s="2"/>
    </row>
    <row r="43" spans="1:11" ht="30" customHeight="1" thickBot="1">
      <c r="A43" s="15">
        <v>34</v>
      </c>
      <c r="B43" s="16" t="s">
        <v>45</v>
      </c>
      <c r="C43" s="16" t="s">
        <v>122</v>
      </c>
      <c r="D43" s="17">
        <v>5</v>
      </c>
      <c r="E43" s="17">
        <v>5</v>
      </c>
      <c r="F43" s="17">
        <v>3</v>
      </c>
      <c r="G43" s="17">
        <v>2</v>
      </c>
      <c r="H43" s="17">
        <v>1</v>
      </c>
      <c r="I43" s="12"/>
      <c r="K43" s="2"/>
    </row>
    <row r="44" spans="1:11" ht="30" customHeight="1" thickBot="1">
      <c r="A44" s="15">
        <v>35</v>
      </c>
      <c r="B44" s="16" t="s">
        <v>46</v>
      </c>
      <c r="C44" s="16" t="s">
        <v>123</v>
      </c>
      <c r="D44" s="17">
        <v>4</v>
      </c>
      <c r="E44" s="17">
        <v>5</v>
      </c>
      <c r="F44" s="17">
        <v>3</v>
      </c>
      <c r="G44" s="17">
        <v>2</v>
      </c>
      <c r="H44" s="17">
        <v>1</v>
      </c>
      <c r="I44" s="12"/>
      <c r="K44" s="2"/>
    </row>
    <row r="45" spans="1:11" ht="30" customHeight="1" thickBot="1">
      <c r="A45" s="15">
        <v>36</v>
      </c>
      <c r="B45" s="16" t="s">
        <v>47</v>
      </c>
      <c r="C45" s="16" t="s">
        <v>124</v>
      </c>
      <c r="D45" s="17">
        <v>5</v>
      </c>
      <c r="E45" s="17">
        <v>5</v>
      </c>
      <c r="F45" s="17">
        <v>3</v>
      </c>
      <c r="G45" s="17">
        <v>2</v>
      </c>
      <c r="H45" s="17">
        <v>1</v>
      </c>
      <c r="I45" s="12"/>
      <c r="K45" s="2"/>
    </row>
    <row r="46" spans="1:11" ht="30" customHeight="1" thickBot="1">
      <c r="A46" s="15">
        <v>37</v>
      </c>
      <c r="B46" s="16" t="s">
        <v>48</v>
      </c>
      <c r="C46" s="16" t="s">
        <v>125</v>
      </c>
      <c r="D46" s="17">
        <v>5</v>
      </c>
      <c r="E46" s="17">
        <v>5</v>
      </c>
      <c r="F46" s="17">
        <v>3</v>
      </c>
      <c r="G46" s="17">
        <v>2</v>
      </c>
      <c r="H46" s="17">
        <v>1</v>
      </c>
      <c r="I46" s="12"/>
      <c r="K46" s="2"/>
    </row>
    <row r="47" spans="1:11" ht="30" customHeight="1" thickBot="1">
      <c r="A47" s="15"/>
      <c r="B47" s="16" t="s">
        <v>49</v>
      </c>
      <c r="C47" s="16" t="s">
        <v>49</v>
      </c>
      <c r="D47" s="17">
        <v>2</v>
      </c>
      <c r="E47" s="17">
        <v>2</v>
      </c>
      <c r="F47" s="17">
        <v>3</v>
      </c>
      <c r="G47" s="17">
        <v>2</v>
      </c>
      <c r="H47" s="17">
        <v>1</v>
      </c>
      <c r="I47" s="12"/>
      <c r="K47" s="2"/>
    </row>
    <row r="48" spans="1:11" ht="30" customHeight="1" thickBot="1">
      <c r="A48" s="15">
        <v>38</v>
      </c>
      <c r="B48" s="16" t="s">
        <v>50</v>
      </c>
      <c r="C48" s="16" t="s">
        <v>126</v>
      </c>
      <c r="D48" s="17">
        <v>4</v>
      </c>
      <c r="E48" s="17">
        <v>2</v>
      </c>
      <c r="F48" s="17">
        <v>3</v>
      </c>
      <c r="G48" s="17">
        <v>2</v>
      </c>
      <c r="H48" s="17">
        <v>1</v>
      </c>
      <c r="I48" s="12"/>
      <c r="K48" s="2"/>
    </row>
    <row r="49" spans="1:11" ht="30" customHeight="1" thickBot="1">
      <c r="A49" s="15">
        <v>39</v>
      </c>
      <c r="B49" s="16" t="s">
        <v>51</v>
      </c>
      <c r="C49" s="16" t="s">
        <v>127</v>
      </c>
      <c r="D49" s="17">
        <v>4</v>
      </c>
      <c r="E49" s="17">
        <v>2</v>
      </c>
      <c r="F49" s="17">
        <v>3</v>
      </c>
      <c r="G49" s="17">
        <v>2</v>
      </c>
      <c r="H49" s="17">
        <v>1</v>
      </c>
      <c r="I49" s="12"/>
      <c r="K49" s="2"/>
    </row>
    <row r="50" spans="1:11" ht="30" customHeight="1" thickBot="1">
      <c r="A50" s="15">
        <v>40</v>
      </c>
      <c r="B50" s="16" t="s">
        <v>52</v>
      </c>
      <c r="C50" s="16" t="s">
        <v>128</v>
      </c>
      <c r="D50" s="17">
        <v>4</v>
      </c>
      <c r="E50" s="17">
        <v>2</v>
      </c>
      <c r="F50" s="17">
        <v>3</v>
      </c>
      <c r="G50" s="17">
        <v>2</v>
      </c>
      <c r="H50" s="17">
        <v>1</v>
      </c>
      <c r="I50" s="12"/>
      <c r="K50" s="2"/>
    </row>
    <row r="51" spans="1:11" ht="30" customHeight="1" thickBot="1">
      <c r="A51" s="15">
        <v>41</v>
      </c>
      <c r="B51" s="16" t="s">
        <v>53</v>
      </c>
      <c r="C51" s="16" t="s">
        <v>129</v>
      </c>
      <c r="D51" s="17">
        <v>4</v>
      </c>
      <c r="E51" s="17">
        <v>2</v>
      </c>
      <c r="F51" s="17">
        <v>3</v>
      </c>
      <c r="G51" s="17">
        <v>2</v>
      </c>
      <c r="H51" s="17">
        <v>1</v>
      </c>
      <c r="I51" s="12"/>
      <c r="K51" s="2"/>
    </row>
    <row r="52" spans="1:11" ht="30" customHeight="1" thickBot="1">
      <c r="A52" s="15">
        <v>42</v>
      </c>
      <c r="B52" s="16" t="s">
        <v>54</v>
      </c>
      <c r="C52" s="16" t="s">
        <v>130</v>
      </c>
      <c r="D52" s="17">
        <v>4</v>
      </c>
      <c r="E52" s="17">
        <v>2</v>
      </c>
      <c r="F52" s="17">
        <v>3</v>
      </c>
      <c r="G52" s="17">
        <v>2</v>
      </c>
      <c r="H52" s="17">
        <v>1</v>
      </c>
      <c r="I52" s="12"/>
      <c r="K52" s="2"/>
    </row>
    <row r="53" spans="1:11" ht="30" customHeight="1" thickBot="1">
      <c r="A53" s="15">
        <v>43</v>
      </c>
      <c r="B53" s="16" t="s">
        <v>55</v>
      </c>
      <c r="C53" s="16" t="s">
        <v>131</v>
      </c>
      <c r="D53" s="17">
        <v>5</v>
      </c>
      <c r="E53" s="17">
        <v>2</v>
      </c>
      <c r="F53" s="17">
        <v>3</v>
      </c>
      <c r="G53" s="17">
        <v>2</v>
      </c>
      <c r="H53" s="17">
        <v>1</v>
      </c>
      <c r="I53" s="12"/>
      <c r="K53" s="2"/>
    </row>
    <row r="54" spans="1:11" ht="30" customHeight="1" thickBot="1">
      <c r="A54" s="15">
        <v>44</v>
      </c>
      <c r="B54" s="16" t="s">
        <v>56</v>
      </c>
      <c r="C54" s="16" t="s">
        <v>132</v>
      </c>
      <c r="D54" s="17">
        <v>3</v>
      </c>
      <c r="E54" s="17">
        <v>0</v>
      </c>
      <c r="F54" s="17">
        <v>0</v>
      </c>
      <c r="G54" s="17">
        <v>0</v>
      </c>
      <c r="H54" s="17">
        <v>0</v>
      </c>
      <c r="I54" s="12"/>
      <c r="K54" s="2"/>
    </row>
    <row r="55" spans="1:11" ht="30" customHeight="1" thickBot="1">
      <c r="A55" s="15">
        <v>45</v>
      </c>
      <c r="B55" s="16" t="s">
        <v>57</v>
      </c>
      <c r="C55" s="16" t="s">
        <v>133</v>
      </c>
      <c r="D55" s="17">
        <v>3</v>
      </c>
      <c r="E55" s="17">
        <v>0</v>
      </c>
      <c r="F55" s="17">
        <v>0</v>
      </c>
      <c r="G55" s="17">
        <v>0</v>
      </c>
      <c r="H55" s="17">
        <v>0</v>
      </c>
      <c r="I55" s="12"/>
      <c r="K55" s="2"/>
    </row>
    <row r="56" spans="1:11" ht="30" customHeight="1" thickBot="1">
      <c r="A56" s="15">
        <v>46</v>
      </c>
      <c r="B56" s="16" t="s">
        <v>58</v>
      </c>
      <c r="C56" s="16" t="s">
        <v>134</v>
      </c>
      <c r="D56" s="17">
        <v>3</v>
      </c>
      <c r="E56" s="17">
        <v>0</v>
      </c>
      <c r="F56" s="17">
        <v>0</v>
      </c>
      <c r="G56" s="17">
        <v>0</v>
      </c>
      <c r="H56" s="17">
        <v>0</v>
      </c>
      <c r="I56" s="12"/>
      <c r="K56" s="2"/>
    </row>
    <row r="57" spans="1:11" ht="30" customHeight="1" thickBot="1">
      <c r="A57" s="15">
        <v>47</v>
      </c>
      <c r="B57" s="16" t="s">
        <v>59</v>
      </c>
      <c r="C57" s="16" t="s">
        <v>135</v>
      </c>
      <c r="D57" s="17">
        <v>5</v>
      </c>
      <c r="E57" s="17">
        <v>0</v>
      </c>
      <c r="F57" s="17">
        <v>0</v>
      </c>
      <c r="G57" s="17">
        <v>0</v>
      </c>
      <c r="H57" s="17">
        <v>4</v>
      </c>
      <c r="I57" s="12"/>
      <c r="K57" s="2"/>
    </row>
    <row r="58" spans="1:11" ht="30" customHeight="1" thickBot="1">
      <c r="A58" s="15">
        <v>48</v>
      </c>
      <c r="B58" s="16" t="s">
        <v>60</v>
      </c>
      <c r="C58" s="16" t="s">
        <v>136</v>
      </c>
      <c r="D58" s="17">
        <v>4</v>
      </c>
      <c r="E58" s="17">
        <v>0</v>
      </c>
      <c r="F58" s="17">
        <v>0</v>
      </c>
      <c r="G58" s="17">
        <v>0</v>
      </c>
      <c r="H58" s="17">
        <v>4</v>
      </c>
      <c r="I58" s="12"/>
      <c r="K58" s="2"/>
    </row>
    <row r="59" spans="1:11" ht="30" customHeight="1" thickBot="1">
      <c r="A59" s="15">
        <v>49</v>
      </c>
      <c r="B59" s="16" t="s">
        <v>61</v>
      </c>
      <c r="C59" s="16" t="s">
        <v>137</v>
      </c>
      <c r="D59" s="17">
        <v>4</v>
      </c>
      <c r="E59" s="17">
        <v>0</v>
      </c>
      <c r="F59" s="17">
        <v>0</v>
      </c>
      <c r="G59" s="17">
        <v>0</v>
      </c>
      <c r="H59" s="17">
        <v>4</v>
      </c>
      <c r="I59" s="12"/>
      <c r="K59" s="2"/>
    </row>
    <row r="60" spans="1:11" ht="30" customHeight="1" thickBot="1">
      <c r="A60" s="15">
        <v>50</v>
      </c>
      <c r="B60" s="16" t="s">
        <v>62</v>
      </c>
      <c r="C60" s="16" t="s">
        <v>62</v>
      </c>
      <c r="D60" s="17">
        <v>5</v>
      </c>
      <c r="E60" s="17">
        <v>5</v>
      </c>
      <c r="F60" s="17">
        <v>5</v>
      </c>
      <c r="G60" s="17">
        <v>5</v>
      </c>
      <c r="H60" s="17">
        <v>5</v>
      </c>
      <c r="I60" s="12"/>
      <c r="K60" s="2"/>
    </row>
    <row r="61" spans="1:11" ht="30" customHeight="1" thickBot="1">
      <c r="A61" s="15">
        <v>51</v>
      </c>
      <c r="B61" s="16" t="s">
        <v>63</v>
      </c>
      <c r="C61" s="16" t="s">
        <v>63</v>
      </c>
      <c r="D61" s="17">
        <v>5</v>
      </c>
      <c r="E61" s="17">
        <v>4</v>
      </c>
      <c r="F61" s="17">
        <v>4</v>
      </c>
      <c r="G61" s="17">
        <v>4</v>
      </c>
      <c r="H61" s="17">
        <v>4</v>
      </c>
      <c r="I61" s="12"/>
      <c r="K61" s="2"/>
    </row>
    <row r="62" spans="1:11" ht="30" customHeight="1" thickBot="1">
      <c r="A62" s="15">
        <v>52</v>
      </c>
      <c r="B62" s="16" t="s">
        <v>64</v>
      </c>
      <c r="C62" s="16" t="s">
        <v>64</v>
      </c>
      <c r="D62" s="17">
        <v>5</v>
      </c>
      <c r="E62" s="17">
        <v>5</v>
      </c>
      <c r="F62" s="17">
        <v>5</v>
      </c>
      <c r="G62" s="17">
        <v>5</v>
      </c>
      <c r="H62" s="17">
        <v>5</v>
      </c>
      <c r="I62" s="12"/>
      <c r="K62" s="2"/>
    </row>
    <row r="63" spans="1:11" ht="30" customHeight="1" thickBot="1">
      <c r="A63" s="15">
        <v>53</v>
      </c>
      <c r="B63" s="16" t="s">
        <v>65</v>
      </c>
      <c r="C63" s="16" t="s">
        <v>65</v>
      </c>
      <c r="D63" s="17">
        <v>5</v>
      </c>
      <c r="E63" s="17">
        <v>2</v>
      </c>
      <c r="F63" s="17">
        <v>2</v>
      </c>
      <c r="G63" s="17">
        <v>5</v>
      </c>
      <c r="H63" s="17">
        <v>5</v>
      </c>
      <c r="I63" s="12"/>
      <c r="K63" s="2"/>
    </row>
    <row r="64" spans="1:11" ht="30" customHeight="1" thickBot="1">
      <c r="A64" s="15">
        <v>54</v>
      </c>
      <c r="B64" s="16" t="s">
        <v>66</v>
      </c>
      <c r="C64" s="16" t="s">
        <v>66</v>
      </c>
      <c r="D64" s="17">
        <v>5</v>
      </c>
      <c r="E64" s="17">
        <v>5</v>
      </c>
      <c r="F64" s="17">
        <v>5</v>
      </c>
      <c r="G64" s="17">
        <v>5</v>
      </c>
      <c r="H64" s="17">
        <v>5</v>
      </c>
      <c r="I64" s="12"/>
      <c r="K64" s="2"/>
    </row>
    <row r="65" spans="1:11" ht="30" customHeight="1" thickBot="1">
      <c r="A65" s="15">
        <v>55</v>
      </c>
      <c r="B65" s="16" t="s">
        <v>67</v>
      </c>
      <c r="C65" s="16" t="s">
        <v>67</v>
      </c>
      <c r="D65" s="17">
        <v>5</v>
      </c>
      <c r="E65" s="17">
        <v>5</v>
      </c>
      <c r="F65" s="17">
        <v>0</v>
      </c>
      <c r="G65" s="17">
        <v>3</v>
      </c>
      <c r="H65" s="17">
        <v>5</v>
      </c>
      <c r="I65" s="12"/>
      <c r="K65" s="2"/>
    </row>
    <row r="66" spans="1:11" ht="30" customHeight="1" thickBot="1">
      <c r="A66" s="15">
        <v>56</v>
      </c>
      <c r="B66" s="16" t="s">
        <v>68</v>
      </c>
      <c r="C66" s="16" t="s">
        <v>68</v>
      </c>
      <c r="D66" s="17">
        <v>5</v>
      </c>
      <c r="E66" s="17">
        <v>5</v>
      </c>
      <c r="F66" s="17">
        <v>5</v>
      </c>
      <c r="G66" s="17">
        <v>5</v>
      </c>
      <c r="H66" s="17">
        <v>5</v>
      </c>
      <c r="I66" s="12"/>
      <c r="K66" s="2"/>
    </row>
    <row r="67" spans="1:11" ht="30" customHeight="1" thickBot="1">
      <c r="A67" s="15">
        <v>57</v>
      </c>
      <c r="B67" s="16" t="s">
        <v>69</v>
      </c>
      <c r="C67" s="16" t="s">
        <v>69</v>
      </c>
      <c r="D67" s="17">
        <v>5</v>
      </c>
      <c r="E67" s="17">
        <v>5</v>
      </c>
      <c r="F67" s="17">
        <v>3</v>
      </c>
      <c r="G67" s="17">
        <v>5</v>
      </c>
      <c r="H67" s="17">
        <v>5</v>
      </c>
      <c r="I67" s="12"/>
      <c r="K67" s="2"/>
    </row>
    <row r="68" spans="1:11" ht="30" customHeight="1" thickBot="1">
      <c r="A68" s="15">
        <v>58</v>
      </c>
      <c r="B68" s="16" t="s">
        <v>70</v>
      </c>
      <c r="C68" s="16" t="s">
        <v>70</v>
      </c>
      <c r="D68" s="17">
        <v>5</v>
      </c>
      <c r="E68" s="17">
        <v>5</v>
      </c>
      <c r="F68" s="17">
        <v>5</v>
      </c>
      <c r="G68" s="17">
        <v>5</v>
      </c>
      <c r="H68" s="17">
        <v>5</v>
      </c>
      <c r="I68" s="12"/>
      <c r="K68" s="2"/>
    </row>
    <row r="69" spans="1:11" ht="30" customHeight="1" thickBot="1">
      <c r="A69" s="15">
        <v>59</v>
      </c>
      <c r="B69" s="16" t="s">
        <v>71</v>
      </c>
      <c r="C69" s="16" t="s">
        <v>71</v>
      </c>
      <c r="D69" s="17">
        <v>5</v>
      </c>
      <c r="E69" s="17">
        <v>5</v>
      </c>
      <c r="F69" s="17">
        <v>5</v>
      </c>
      <c r="G69" s="17">
        <v>5</v>
      </c>
      <c r="H69" s="17">
        <v>5</v>
      </c>
      <c r="I69" s="12"/>
      <c r="K69" s="2"/>
    </row>
    <row r="70" spans="1:11" ht="30" customHeight="1" thickBot="1">
      <c r="A70" s="15">
        <v>60</v>
      </c>
      <c r="B70" s="16" t="s">
        <v>72</v>
      </c>
      <c r="C70" s="16" t="s">
        <v>72</v>
      </c>
      <c r="D70" s="17">
        <v>5</v>
      </c>
      <c r="E70" s="17">
        <v>5</v>
      </c>
      <c r="F70" s="17">
        <v>5</v>
      </c>
      <c r="G70" s="17">
        <v>5</v>
      </c>
      <c r="H70" s="17">
        <v>5</v>
      </c>
      <c r="I70" s="12"/>
      <c r="K70" s="2"/>
    </row>
    <row r="72" ht="15">
      <c r="I72" s="2"/>
    </row>
  </sheetData>
  <sheetProtection/>
  <mergeCells count="2">
    <mergeCell ref="D6:H6"/>
    <mergeCell ref="E7:H7"/>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K72"/>
  <sheetViews>
    <sheetView zoomScalePageLayoutView="0" workbookViewId="0" topLeftCell="A1">
      <selection activeCell="C2" sqref="C2"/>
    </sheetView>
  </sheetViews>
  <sheetFormatPr defaultColWidth="9.140625" defaultRowHeight="15"/>
  <cols>
    <col min="1" max="1" width="3.00390625" style="4" bestFit="1" customWidth="1"/>
    <col min="2" max="2" width="51.28125" style="8" hidden="1" customWidth="1"/>
    <col min="3" max="3" width="51.28125" style="8" customWidth="1"/>
    <col min="4" max="8" width="15.57421875" style="0" customWidth="1"/>
    <col min="10" max="10" width="44.7109375" style="8" customWidth="1"/>
  </cols>
  <sheetData>
    <row r="1" spans="3:6" ht="15.75">
      <c r="C1" s="9" t="s">
        <v>74</v>
      </c>
      <c r="D1" t="s">
        <v>75</v>
      </c>
      <c r="F1" s="10">
        <v>0.2325886990801577</v>
      </c>
    </row>
    <row r="2" spans="4:6" ht="15.75">
      <c r="D2" t="s">
        <v>76</v>
      </c>
      <c r="F2" s="10">
        <v>0.25492772667542707</v>
      </c>
    </row>
    <row r="3" spans="4:6" ht="15.75">
      <c r="D3" t="s">
        <v>77</v>
      </c>
      <c r="F3" s="10">
        <v>0.2706964520367937</v>
      </c>
    </row>
    <row r="4" spans="4:6" ht="16.5" thickBot="1">
      <c r="D4" t="s">
        <v>78</v>
      </c>
      <c r="F4" s="10">
        <v>0.24178712220762155</v>
      </c>
    </row>
    <row r="5" spans="1:11" s="5" customFormat="1" ht="15.75" thickBot="1">
      <c r="A5" s="13"/>
      <c r="B5" s="14" t="s">
        <v>81</v>
      </c>
      <c r="C5" s="14" t="s">
        <v>81</v>
      </c>
      <c r="D5" s="14" t="s">
        <v>80</v>
      </c>
      <c r="E5" s="14" t="s">
        <v>80</v>
      </c>
      <c r="F5" s="14" t="s">
        <v>80</v>
      </c>
      <c r="G5" s="14" t="s">
        <v>80</v>
      </c>
      <c r="H5" s="14" t="s">
        <v>80</v>
      </c>
      <c r="I5" s="11"/>
      <c r="J5" s="7"/>
      <c r="K5" s="6"/>
    </row>
    <row r="6" spans="1:11" s="5" customFormat="1" ht="15.75" thickBot="1">
      <c r="A6" s="25"/>
      <c r="B6" s="21"/>
      <c r="C6" s="22"/>
      <c r="D6" s="138" t="s">
        <v>82</v>
      </c>
      <c r="E6" s="139"/>
      <c r="F6" s="139"/>
      <c r="G6" s="139"/>
      <c r="H6" s="140"/>
      <c r="I6" s="11"/>
      <c r="J6" s="7"/>
      <c r="K6" s="6"/>
    </row>
    <row r="7" spans="1:11" s="5" customFormat="1" ht="31.5" customHeight="1" thickBot="1">
      <c r="A7" s="26"/>
      <c r="B7" s="23"/>
      <c r="C7" s="24"/>
      <c r="D7" s="33"/>
      <c r="E7" s="141" t="s">
        <v>87</v>
      </c>
      <c r="F7" s="142"/>
      <c r="G7" s="142"/>
      <c r="H7" s="143"/>
      <c r="I7" s="11"/>
      <c r="J7" s="7"/>
      <c r="K7" s="6"/>
    </row>
    <row r="8" spans="1:11" s="5" customFormat="1" ht="67.5" customHeight="1" thickBot="1">
      <c r="A8" s="13" t="s">
        <v>73</v>
      </c>
      <c r="B8" s="14" t="s">
        <v>0</v>
      </c>
      <c r="E8" s="19" t="s">
        <v>83</v>
      </c>
      <c r="F8" s="19" t="s">
        <v>84</v>
      </c>
      <c r="G8" s="20" t="s">
        <v>85</v>
      </c>
      <c r="H8" s="20" t="s">
        <v>86</v>
      </c>
      <c r="I8" s="11"/>
      <c r="J8" s="7"/>
      <c r="K8" s="6"/>
    </row>
    <row r="9" spans="1:11" s="5" customFormat="1" ht="150.75" thickBot="1">
      <c r="A9" s="13"/>
      <c r="B9" s="14"/>
      <c r="C9" s="14" t="s">
        <v>0</v>
      </c>
      <c r="D9" s="14" t="s">
        <v>142</v>
      </c>
      <c r="E9" s="19" t="s">
        <v>138</v>
      </c>
      <c r="F9" s="19" t="s">
        <v>139</v>
      </c>
      <c r="G9" s="19" t="s">
        <v>140</v>
      </c>
      <c r="H9" s="19" t="s">
        <v>141</v>
      </c>
      <c r="I9" s="11"/>
      <c r="J9" s="7"/>
      <c r="K9" s="6"/>
    </row>
    <row r="10" spans="1:11" ht="30" customHeight="1" thickBot="1">
      <c r="A10" s="15">
        <v>1</v>
      </c>
      <c r="B10" s="16" t="s">
        <v>12</v>
      </c>
      <c r="C10" s="16" t="s">
        <v>91</v>
      </c>
      <c r="D10" s="17">
        <v>5</v>
      </c>
      <c r="E10" s="17">
        <v>5</v>
      </c>
      <c r="F10" s="17">
        <v>0</v>
      </c>
      <c r="G10" s="17">
        <v>2</v>
      </c>
      <c r="H10" s="17">
        <v>3</v>
      </c>
      <c r="I10" s="12"/>
      <c r="K10" s="2"/>
    </row>
    <row r="11" spans="1:11" ht="30" customHeight="1" thickBot="1">
      <c r="A11" s="15">
        <v>2</v>
      </c>
      <c r="B11" s="16" t="s">
        <v>13</v>
      </c>
      <c r="C11" s="16" t="s">
        <v>89</v>
      </c>
      <c r="D11" s="17">
        <v>5</v>
      </c>
      <c r="E11" s="17">
        <v>4</v>
      </c>
      <c r="F11" s="17">
        <v>4</v>
      </c>
      <c r="G11" s="17">
        <v>4</v>
      </c>
      <c r="H11" s="17">
        <v>4</v>
      </c>
      <c r="I11" s="12"/>
      <c r="K11" s="2"/>
    </row>
    <row r="12" spans="1:11" ht="30" customHeight="1" thickBot="1">
      <c r="A12" s="15">
        <v>3</v>
      </c>
      <c r="B12" s="16" t="s">
        <v>14</v>
      </c>
      <c r="C12" s="16" t="s">
        <v>90</v>
      </c>
      <c r="D12" s="17">
        <v>5</v>
      </c>
      <c r="E12" s="17">
        <v>4</v>
      </c>
      <c r="F12" s="17">
        <v>4</v>
      </c>
      <c r="G12" s="17">
        <v>4</v>
      </c>
      <c r="H12" s="17">
        <v>4</v>
      </c>
      <c r="I12" s="12"/>
      <c r="K12" s="2"/>
    </row>
    <row r="13" spans="1:11" ht="30" customHeight="1" thickBot="1">
      <c r="A13" s="15">
        <v>4</v>
      </c>
      <c r="B13" s="16" t="s">
        <v>15</v>
      </c>
      <c r="C13" s="16" t="s">
        <v>92</v>
      </c>
      <c r="D13" s="17">
        <v>5</v>
      </c>
      <c r="E13" s="17">
        <v>5</v>
      </c>
      <c r="F13" s="17">
        <v>5</v>
      </c>
      <c r="G13" s="17">
        <v>5</v>
      </c>
      <c r="H13" s="17">
        <v>5</v>
      </c>
      <c r="I13" s="12"/>
      <c r="K13" s="2"/>
    </row>
    <row r="14" spans="1:11" ht="30" customHeight="1" thickBot="1">
      <c r="A14" s="15">
        <v>5</v>
      </c>
      <c r="B14" s="16" t="s">
        <v>16</v>
      </c>
      <c r="C14" s="16" t="s">
        <v>93</v>
      </c>
      <c r="D14" s="17">
        <v>5</v>
      </c>
      <c r="E14" s="17">
        <v>5</v>
      </c>
      <c r="F14" s="17">
        <v>0</v>
      </c>
      <c r="G14" s="17">
        <v>2</v>
      </c>
      <c r="H14" s="17">
        <v>2</v>
      </c>
      <c r="I14" s="12"/>
      <c r="K14" s="2"/>
    </row>
    <row r="15" spans="1:11" ht="30" customHeight="1" thickBot="1">
      <c r="A15" s="15">
        <v>6</v>
      </c>
      <c r="B15" s="16" t="s">
        <v>17</v>
      </c>
      <c r="C15" s="16" t="s">
        <v>94</v>
      </c>
      <c r="D15" s="17">
        <v>3</v>
      </c>
      <c r="E15" s="17">
        <v>0</v>
      </c>
      <c r="F15" s="17">
        <v>0</v>
      </c>
      <c r="G15" s="17">
        <v>0</v>
      </c>
      <c r="H15" s="17">
        <v>2</v>
      </c>
      <c r="I15" s="12"/>
      <c r="K15" s="2"/>
    </row>
    <row r="16" spans="1:11" ht="30" customHeight="1" thickBot="1">
      <c r="A16" s="15">
        <v>7</v>
      </c>
      <c r="B16" s="16" t="s">
        <v>18</v>
      </c>
      <c r="C16" s="16" t="s">
        <v>96</v>
      </c>
      <c r="D16" s="17">
        <v>4</v>
      </c>
      <c r="E16" s="17">
        <v>3</v>
      </c>
      <c r="F16" s="17">
        <v>4</v>
      </c>
      <c r="G16" s="17">
        <v>4</v>
      </c>
      <c r="H16" s="17">
        <v>4</v>
      </c>
      <c r="I16" s="12"/>
      <c r="K16" s="2"/>
    </row>
    <row r="17" spans="1:11" ht="30" customHeight="1" thickBot="1">
      <c r="A17" s="15">
        <v>8</v>
      </c>
      <c r="B17" s="16" t="s">
        <v>19</v>
      </c>
      <c r="C17" s="16" t="s">
        <v>95</v>
      </c>
      <c r="D17" s="17">
        <v>4</v>
      </c>
      <c r="E17" s="17">
        <v>3</v>
      </c>
      <c r="F17" s="17">
        <v>4</v>
      </c>
      <c r="G17" s="17">
        <v>4</v>
      </c>
      <c r="H17" s="17">
        <v>4</v>
      </c>
      <c r="I17" s="12"/>
      <c r="K17" s="2"/>
    </row>
    <row r="18" spans="1:11" ht="30" customHeight="1" thickBot="1">
      <c r="A18" s="15">
        <v>9</v>
      </c>
      <c r="B18" s="16" t="s">
        <v>20</v>
      </c>
      <c r="C18" s="16" t="s">
        <v>97</v>
      </c>
      <c r="D18" s="17">
        <v>4</v>
      </c>
      <c r="E18" s="17">
        <v>4</v>
      </c>
      <c r="F18" s="17">
        <v>4</v>
      </c>
      <c r="G18" s="17">
        <v>4</v>
      </c>
      <c r="H18" s="17">
        <v>4</v>
      </c>
      <c r="I18" s="12"/>
      <c r="K18" s="2"/>
    </row>
    <row r="19" spans="1:11" ht="30" customHeight="1" thickBot="1">
      <c r="A19" s="15">
        <v>10</v>
      </c>
      <c r="B19" s="16" t="s">
        <v>21</v>
      </c>
      <c r="C19" s="16" t="s">
        <v>98</v>
      </c>
      <c r="D19" s="17">
        <v>2</v>
      </c>
      <c r="E19" s="17">
        <v>2</v>
      </c>
      <c r="F19" s="17">
        <v>2</v>
      </c>
      <c r="G19" s="17">
        <v>2</v>
      </c>
      <c r="H19" s="17">
        <v>2</v>
      </c>
      <c r="I19" s="12"/>
      <c r="K19" s="2"/>
    </row>
    <row r="20" spans="1:11" ht="30" customHeight="1" thickBot="1">
      <c r="A20" s="15">
        <v>11</v>
      </c>
      <c r="B20" s="16" t="s">
        <v>22</v>
      </c>
      <c r="C20" s="16" t="s">
        <v>99</v>
      </c>
      <c r="D20" s="17">
        <v>3</v>
      </c>
      <c r="E20" s="17">
        <v>3</v>
      </c>
      <c r="F20" s="17">
        <v>3</v>
      </c>
      <c r="G20" s="17">
        <v>3</v>
      </c>
      <c r="H20" s="17">
        <v>3</v>
      </c>
      <c r="I20" s="12"/>
      <c r="K20" s="2"/>
    </row>
    <row r="21" spans="1:11" ht="30" customHeight="1" thickBot="1">
      <c r="A21" s="15">
        <v>12</v>
      </c>
      <c r="B21" s="16" t="s">
        <v>23</v>
      </c>
      <c r="C21" s="16" t="s">
        <v>100</v>
      </c>
      <c r="D21" s="17">
        <v>4</v>
      </c>
      <c r="E21" s="17">
        <v>4</v>
      </c>
      <c r="F21" s="17">
        <v>4</v>
      </c>
      <c r="G21" s="17">
        <v>3</v>
      </c>
      <c r="H21" s="17">
        <v>3</v>
      </c>
      <c r="I21" s="12"/>
      <c r="K21" s="2"/>
    </row>
    <row r="22" spans="1:11" ht="30" customHeight="1" thickBot="1">
      <c r="A22" s="15">
        <v>13</v>
      </c>
      <c r="B22" s="16" t="s">
        <v>24</v>
      </c>
      <c r="C22" s="16" t="s">
        <v>101</v>
      </c>
      <c r="D22" s="17">
        <v>4</v>
      </c>
      <c r="E22" s="17">
        <v>4</v>
      </c>
      <c r="F22" s="17">
        <v>3</v>
      </c>
      <c r="G22" s="17">
        <v>2</v>
      </c>
      <c r="H22" s="17">
        <v>0</v>
      </c>
      <c r="I22" s="12"/>
      <c r="K22" s="2"/>
    </row>
    <row r="23" spans="1:11" ht="30" customHeight="1" thickBot="1">
      <c r="A23" s="15">
        <v>14</v>
      </c>
      <c r="B23" s="16" t="s">
        <v>25</v>
      </c>
      <c r="C23" s="16" t="s">
        <v>103</v>
      </c>
      <c r="D23" s="17">
        <v>3</v>
      </c>
      <c r="E23" s="17">
        <v>3</v>
      </c>
      <c r="F23" s="17">
        <v>0</v>
      </c>
      <c r="G23" s="17">
        <v>0</v>
      </c>
      <c r="H23" s="17">
        <v>0</v>
      </c>
      <c r="I23" s="12"/>
      <c r="K23" s="2"/>
    </row>
    <row r="24" spans="1:11" ht="30" customHeight="1" thickBot="1">
      <c r="A24" s="15">
        <v>15</v>
      </c>
      <c r="B24" s="16" t="s">
        <v>26</v>
      </c>
      <c r="C24" s="16" t="s">
        <v>102</v>
      </c>
      <c r="D24" s="17">
        <v>3</v>
      </c>
      <c r="E24" s="17">
        <v>0</v>
      </c>
      <c r="F24" s="17">
        <v>0</v>
      </c>
      <c r="G24" s="17">
        <v>0</v>
      </c>
      <c r="H24" s="17">
        <v>0</v>
      </c>
      <c r="I24" s="12"/>
      <c r="K24" s="2"/>
    </row>
    <row r="25" spans="1:11" ht="30" customHeight="1" thickBot="1">
      <c r="A25" s="15">
        <v>16</v>
      </c>
      <c r="B25" s="16" t="s">
        <v>27</v>
      </c>
      <c r="C25" s="16" t="s">
        <v>104</v>
      </c>
      <c r="D25" s="17">
        <v>4</v>
      </c>
      <c r="E25" s="17">
        <v>4</v>
      </c>
      <c r="F25" s="17">
        <v>4</v>
      </c>
      <c r="G25" s="17">
        <v>4</v>
      </c>
      <c r="H25" s="17">
        <v>4</v>
      </c>
      <c r="I25" s="12"/>
      <c r="K25" s="2"/>
    </row>
    <row r="26" spans="1:11" ht="30" customHeight="1" thickBot="1">
      <c r="A26" s="15">
        <v>17</v>
      </c>
      <c r="B26" s="16" t="s">
        <v>28</v>
      </c>
      <c r="C26" s="16" t="s">
        <v>105</v>
      </c>
      <c r="D26" s="17">
        <v>4</v>
      </c>
      <c r="E26" s="17">
        <v>4</v>
      </c>
      <c r="F26" s="17">
        <v>2</v>
      </c>
      <c r="G26" s="17">
        <v>2</v>
      </c>
      <c r="H26" s="17">
        <v>4</v>
      </c>
      <c r="I26" s="12"/>
      <c r="K26" s="2"/>
    </row>
    <row r="27" spans="1:11" ht="30" customHeight="1" thickBot="1">
      <c r="A27" s="15">
        <v>18</v>
      </c>
      <c r="B27" s="16" t="s">
        <v>29</v>
      </c>
      <c r="C27" s="16" t="s">
        <v>106</v>
      </c>
      <c r="D27" s="17">
        <v>4</v>
      </c>
      <c r="E27" s="17">
        <v>4</v>
      </c>
      <c r="F27" s="17">
        <v>1</v>
      </c>
      <c r="G27" s="17">
        <v>1</v>
      </c>
      <c r="H27" s="17">
        <v>4</v>
      </c>
      <c r="I27" s="12"/>
      <c r="K27" s="2"/>
    </row>
    <row r="28" spans="1:11" ht="30" customHeight="1" thickBot="1">
      <c r="A28" s="15">
        <v>19</v>
      </c>
      <c r="B28" s="16" t="s">
        <v>30</v>
      </c>
      <c r="C28" s="16" t="s">
        <v>107</v>
      </c>
      <c r="D28" s="17">
        <v>5</v>
      </c>
      <c r="E28" s="17">
        <v>4</v>
      </c>
      <c r="F28" s="17">
        <v>4</v>
      </c>
      <c r="G28" s="17">
        <v>4</v>
      </c>
      <c r="H28" s="17">
        <v>5</v>
      </c>
      <c r="I28" s="12"/>
      <c r="K28" s="2"/>
    </row>
    <row r="29" spans="1:11" ht="30" customHeight="1" thickBot="1">
      <c r="A29" s="15">
        <v>20</v>
      </c>
      <c r="B29" s="16" t="s">
        <v>31</v>
      </c>
      <c r="C29" s="16" t="s">
        <v>108</v>
      </c>
      <c r="D29" s="17">
        <v>4</v>
      </c>
      <c r="E29" s="17">
        <v>4</v>
      </c>
      <c r="F29" s="17">
        <v>4</v>
      </c>
      <c r="G29" s="17">
        <v>4</v>
      </c>
      <c r="H29" s="17">
        <v>4</v>
      </c>
      <c r="I29" s="12"/>
      <c r="K29" s="2"/>
    </row>
    <row r="30" spans="1:11" ht="30" customHeight="1" thickBot="1">
      <c r="A30" s="15">
        <v>21</v>
      </c>
      <c r="B30" s="16" t="s">
        <v>32</v>
      </c>
      <c r="C30" s="16" t="s">
        <v>109</v>
      </c>
      <c r="D30" s="17">
        <v>4</v>
      </c>
      <c r="E30" s="17">
        <v>4</v>
      </c>
      <c r="F30" s="17">
        <v>4</v>
      </c>
      <c r="G30" s="17">
        <v>4</v>
      </c>
      <c r="H30" s="17">
        <v>4</v>
      </c>
      <c r="I30" s="12"/>
      <c r="K30" s="2"/>
    </row>
    <row r="31" spans="1:11" ht="30" customHeight="1" thickBot="1">
      <c r="A31" s="15">
        <v>22</v>
      </c>
      <c r="B31" s="16" t="s">
        <v>33</v>
      </c>
      <c r="C31" s="16" t="s">
        <v>110</v>
      </c>
      <c r="D31" s="17">
        <v>4</v>
      </c>
      <c r="E31" s="17">
        <v>4</v>
      </c>
      <c r="F31" s="17">
        <v>3</v>
      </c>
      <c r="G31" s="17">
        <v>4</v>
      </c>
      <c r="H31" s="17">
        <v>3</v>
      </c>
      <c r="I31" s="12"/>
      <c r="K31" s="2"/>
    </row>
    <row r="32" spans="1:11" ht="30" customHeight="1" thickBot="1">
      <c r="A32" s="15">
        <v>23</v>
      </c>
      <c r="B32" s="16" t="s">
        <v>34</v>
      </c>
      <c r="C32" s="16" t="s">
        <v>111</v>
      </c>
      <c r="D32" s="17">
        <v>4</v>
      </c>
      <c r="E32" s="17">
        <v>4</v>
      </c>
      <c r="F32" s="17">
        <v>5</v>
      </c>
      <c r="G32" s="17">
        <v>5</v>
      </c>
      <c r="H32" s="17">
        <v>4</v>
      </c>
      <c r="I32" s="12"/>
      <c r="K32" s="2"/>
    </row>
    <row r="33" spans="1:11" ht="30" customHeight="1" thickBot="1">
      <c r="A33" s="15">
        <v>24</v>
      </c>
      <c r="B33" s="16" t="s">
        <v>35</v>
      </c>
      <c r="C33" s="16" t="s">
        <v>112</v>
      </c>
      <c r="D33" s="17">
        <v>5</v>
      </c>
      <c r="E33" s="17">
        <v>2</v>
      </c>
      <c r="F33" s="17">
        <v>3</v>
      </c>
      <c r="G33" s="17">
        <v>4</v>
      </c>
      <c r="H33" s="17">
        <v>4</v>
      </c>
      <c r="I33" s="12"/>
      <c r="K33" s="2"/>
    </row>
    <row r="34" spans="1:11" ht="30" customHeight="1" thickBot="1">
      <c r="A34" s="15">
        <v>25</v>
      </c>
      <c r="B34" s="16" t="s">
        <v>36</v>
      </c>
      <c r="C34" s="16" t="s">
        <v>113</v>
      </c>
      <c r="D34" s="17">
        <v>5</v>
      </c>
      <c r="E34" s="17">
        <v>2</v>
      </c>
      <c r="F34" s="17">
        <v>3</v>
      </c>
      <c r="G34" s="17">
        <v>4</v>
      </c>
      <c r="H34" s="17">
        <v>3</v>
      </c>
      <c r="I34" s="12"/>
      <c r="K34" s="2"/>
    </row>
    <row r="35" spans="1:11" ht="30" customHeight="1" thickBot="1">
      <c r="A35" s="15">
        <v>26</v>
      </c>
      <c r="B35" s="16" t="s">
        <v>37</v>
      </c>
      <c r="C35" s="16" t="s">
        <v>114</v>
      </c>
      <c r="D35" s="17">
        <v>5</v>
      </c>
      <c r="E35" s="17">
        <v>2</v>
      </c>
      <c r="F35" s="17">
        <v>4</v>
      </c>
      <c r="G35" s="17">
        <v>4</v>
      </c>
      <c r="H35" s="17">
        <v>3</v>
      </c>
      <c r="I35" s="12"/>
      <c r="K35" s="2"/>
    </row>
    <row r="36" spans="1:11" ht="30" customHeight="1" thickBot="1">
      <c r="A36" s="15">
        <v>27</v>
      </c>
      <c r="B36" s="16" t="s">
        <v>38</v>
      </c>
      <c r="C36" s="16" t="s">
        <v>115</v>
      </c>
      <c r="D36" s="17">
        <v>5</v>
      </c>
      <c r="E36" s="17">
        <v>2</v>
      </c>
      <c r="F36" s="17">
        <v>4</v>
      </c>
      <c r="G36" s="17">
        <v>4</v>
      </c>
      <c r="H36" s="17">
        <v>3</v>
      </c>
      <c r="I36" s="12"/>
      <c r="K36" s="2"/>
    </row>
    <row r="37" spans="1:11" ht="30" customHeight="1" thickBot="1">
      <c r="A37" s="15">
        <v>28</v>
      </c>
      <c r="B37" s="16" t="s">
        <v>39</v>
      </c>
      <c r="C37" s="16" t="s">
        <v>116</v>
      </c>
      <c r="D37" s="17">
        <v>5</v>
      </c>
      <c r="E37" s="17">
        <v>2</v>
      </c>
      <c r="F37" s="17">
        <v>4</v>
      </c>
      <c r="G37" s="17">
        <v>4</v>
      </c>
      <c r="H37" s="17">
        <v>4</v>
      </c>
      <c r="I37" s="12"/>
      <c r="K37" s="2"/>
    </row>
    <row r="38" spans="1:11" ht="30" customHeight="1" thickBot="1">
      <c r="A38" s="15">
        <v>29</v>
      </c>
      <c r="B38" s="16" t="s">
        <v>40</v>
      </c>
      <c r="C38" s="16" t="s">
        <v>117</v>
      </c>
      <c r="D38" s="17">
        <v>4</v>
      </c>
      <c r="E38" s="17">
        <v>2</v>
      </c>
      <c r="F38" s="17">
        <v>4</v>
      </c>
      <c r="G38" s="17">
        <v>4</v>
      </c>
      <c r="H38" s="17">
        <v>2</v>
      </c>
      <c r="I38" s="12"/>
      <c r="K38" s="2"/>
    </row>
    <row r="39" spans="1:11" ht="30" customHeight="1" thickBot="1">
      <c r="A39" s="15">
        <v>30</v>
      </c>
      <c r="B39" s="16" t="s">
        <v>41</v>
      </c>
      <c r="C39" s="16" t="s">
        <v>118</v>
      </c>
      <c r="D39" s="17">
        <v>4</v>
      </c>
      <c r="E39" s="17">
        <v>2</v>
      </c>
      <c r="F39" s="17">
        <v>4</v>
      </c>
      <c r="G39" s="17">
        <v>4</v>
      </c>
      <c r="H39" s="17">
        <v>2</v>
      </c>
      <c r="I39" s="12"/>
      <c r="K39" s="2"/>
    </row>
    <row r="40" spans="1:11" ht="30" customHeight="1" thickBot="1">
      <c r="A40" s="15">
        <v>31</v>
      </c>
      <c r="B40" s="16" t="s">
        <v>42</v>
      </c>
      <c r="C40" s="16" t="s">
        <v>119</v>
      </c>
      <c r="D40" s="17">
        <v>4</v>
      </c>
      <c r="E40" s="17">
        <v>2</v>
      </c>
      <c r="F40" s="17">
        <v>4</v>
      </c>
      <c r="G40" s="17">
        <v>4</v>
      </c>
      <c r="H40" s="17">
        <v>2</v>
      </c>
      <c r="I40" s="12"/>
      <c r="K40" s="2"/>
    </row>
    <row r="41" spans="1:11" ht="30" customHeight="1" thickBot="1">
      <c r="A41" s="15">
        <v>32</v>
      </c>
      <c r="B41" s="16" t="s">
        <v>43</v>
      </c>
      <c r="C41" s="16" t="s">
        <v>120</v>
      </c>
      <c r="D41" s="17">
        <v>4</v>
      </c>
      <c r="E41" s="17">
        <v>2</v>
      </c>
      <c r="F41" s="17">
        <v>4</v>
      </c>
      <c r="G41" s="17">
        <v>4</v>
      </c>
      <c r="H41" s="17">
        <v>2</v>
      </c>
      <c r="I41" s="12"/>
      <c r="K41" s="2"/>
    </row>
    <row r="42" spans="1:11" ht="30" customHeight="1" thickBot="1">
      <c r="A42" s="15">
        <v>33</v>
      </c>
      <c r="B42" s="16" t="s">
        <v>44</v>
      </c>
      <c r="C42" s="16" t="s">
        <v>121</v>
      </c>
      <c r="D42" s="17">
        <v>4</v>
      </c>
      <c r="E42" s="17">
        <v>2</v>
      </c>
      <c r="F42" s="17">
        <v>3</v>
      </c>
      <c r="G42" s="17">
        <v>3</v>
      </c>
      <c r="H42" s="17">
        <v>1</v>
      </c>
      <c r="I42" s="12"/>
      <c r="K42" s="2"/>
    </row>
    <row r="43" spans="1:11" ht="30" customHeight="1" thickBot="1">
      <c r="A43" s="15">
        <v>34</v>
      </c>
      <c r="B43" s="16" t="s">
        <v>45</v>
      </c>
      <c r="C43" s="16" t="s">
        <v>122</v>
      </c>
      <c r="D43" s="17">
        <v>4</v>
      </c>
      <c r="E43" s="17">
        <v>2</v>
      </c>
      <c r="F43" s="17">
        <v>4</v>
      </c>
      <c r="G43" s="17">
        <v>3</v>
      </c>
      <c r="H43" s="17">
        <v>1</v>
      </c>
      <c r="I43" s="12"/>
      <c r="K43" s="2"/>
    </row>
    <row r="44" spans="1:11" ht="30" customHeight="1" thickBot="1">
      <c r="A44" s="15">
        <v>35</v>
      </c>
      <c r="B44" s="16" t="s">
        <v>46</v>
      </c>
      <c r="C44" s="16" t="s">
        <v>123</v>
      </c>
      <c r="D44" s="17">
        <v>4</v>
      </c>
      <c r="E44" s="17">
        <v>2</v>
      </c>
      <c r="F44" s="17">
        <v>4</v>
      </c>
      <c r="G44" s="17">
        <v>2</v>
      </c>
      <c r="H44" s="17">
        <v>1</v>
      </c>
      <c r="I44" s="12"/>
      <c r="K44" s="2"/>
    </row>
    <row r="45" spans="1:11" ht="30" customHeight="1" thickBot="1">
      <c r="A45" s="15">
        <v>36</v>
      </c>
      <c r="B45" s="16" t="s">
        <v>47</v>
      </c>
      <c r="C45" s="16" t="s">
        <v>124</v>
      </c>
      <c r="D45" s="17">
        <v>4</v>
      </c>
      <c r="E45" s="17">
        <v>2</v>
      </c>
      <c r="F45" s="17">
        <v>4</v>
      </c>
      <c r="G45" s="17">
        <v>2</v>
      </c>
      <c r="H45" s="17">
        <v>2</v>
      </c>
      <c r="I45" s="12"/>
      <c r="K45" s="2"/>
    </row>
    <row r="46" spans="1:11" ht="30" customHeight="1" thickBot="1">
      <c r="A46" s="15">
        <v>37</v>
      </c>
      <c r="B46" s="16" t="s">
        <v>48</v>
      </c>
      <c r="C46" s="16" t="s">
        <v>125</v>
      </c>
      <c r="D46" s="17">
        <v>4</v>
      </c>
      <c r="E46" s="17">
        <v>2</v>
      </c>
      <c r="F46" s="17">
        <v>4</v>
      </c>
      <c r="G46" s="17">
        <v>3</v>
      </c>
      <c r="H46" s="17">
        <v>2</v>
      </c>
      <c r="I46" s="12"/>
      <c r="K46" s="2"/>
    </row>
    <row r="47" spans="1:11" ht="30" customHeight="1" thickBot="1">
      <c r="A47" s="15"/>
      <c r="B47" s="16" t="s">
        <v>49</v>
      </c>
      <c r="C47" s="16" t="s">
        <v>49</v>
      </c>
      <c r="D47" s="17"/>
      <c r="E47" s="17"/>
      <c r="F47" s="17"/>
      <c r="G47" s="17"/>
      <c r="H47" s="17"/>
      <c r="I47" s="12"/>
      <c r="K47" s="2"/>
    </row>
    <row r="48" spans="1:11" ht="30" customHeight="1" thickBot="1">
      <c r="A48" s="15">
        <v>38</v>
      </c>
      <c r="B48" s="16" t="s">
        <v>50</v>
      </c>
      <c r="C48" s="16" t="s">
        <v>126</v>
      </c>
      <c r="D48" s="17">
        <v>3</v>
      </c>
      <c r="E48" s="17">
        <v>2</v>
      </c>
      <c r="F48" s="17">
        <v>4</v>
      </c>
      <c r="G48" s="17">
        <v>4</v>
      </c>
      <c r="H48" s="17">
        <v>2</v>
      </c>
      <c r="I48" s="12"/>
      <c r="K48" s="2"/>
    </row>
    <row r="49" spans="1:11" ht="30" customHeight="1" thickBot="1">
      <c r="A49" s="15">
        <v>39</v>
      </c>
      <c r="B49" s="16" t="s">
        <v>51</v>
      </c>
      <c r="C49" s="16" t="s">
        <v>127</v>
      </c>
      <c r="D49" s="17">
        <v>3</v>
      </c>
      <c r="E49" s="17">
        <v>2</v>
      </c>
      <c r="F49" s="17">
        <v>4</v>
      </c>
      <c r="G49" s="17">
        <v>4</v>
      </c>
      <c r="H49" s="17">
        <v>2</v>
      </c>
      <c r="I49" s="12"/>
      <c r="K49" s="2"/>
    </row>
    <row r="50" spans="1:11" ht="30" customHeight="1" thickBot="1">
      <c r="A50" s="15">
        <v>40</v>
      </c>
      <c r="B50" s="16" t="s">
        <v>52</v>
      </c>
      <c r="C50" s="16" t="s">
        <v>128</v>
      </c>
      <c r="D50" s="17">
        <v>3</v>
      </c>
      <c r="E50" s="17">
        <v>2</v>
      </c>
      <c r="F50" s="17">
        <v>4</v>
      </c>
      <c r="G50" s="17">
        <v>4</v>
      </c>
      <c r="H50" s="17">
        <v>2</v>
      </c>
      <c r="I50" s="12"/>
      <c r="K50" s="2"/>
    </row>
    <row r="51" spans="1:11" ht="30" customHeight="1" thickBot="1">
      <c r="A51" s="15">
        <v>41</v>
      </c>
      <c r="B51" s="16" t="s">
        <v>53</v>
      </c>
      <c r="C51" s="16" t="s">
        <v>129</v>
      </c>
      <c r="D51" s="17">
        <v>3</v>
      </c>
      <c r="E51" s="17">
        <v>2</v>
      </c>
      <c r="F51" s="17">
        <v>4</v>
      </c>
      <c r="G51" s="17">
        <v>4</v>
      </c>
      <c r="H51" s="17">
        <v>2</v>
      </c>
      <c r="I51" s="12"/>
      <c r="K51" s="2"/>
    </row>
    <row r="52" spans="1:11" ht="30" customHeight="1" thickBot="1">
      <c r="A52" s="15">
        <v>42</v>
      </c>
      <c r="B52" s="16" t="s">
        <v>54</v>
      </c>
      <c r="C52" s="16" t="s">
        <v>130</v>
      </c>
      <c r="D52" s="17">
        <v>3</v>
      </c>
      <c r="E52" s="17">
        <v>2</v>
      </c>
      <c r="F52" s="17">
        <v>4</v>
      </c>
      <c r="G52" s="17">
        <v>4</v>
      </c>
      <c r="H52" s="17">
        <v>2</v>
      </c>
      <c r="I52" s="12"/>
      <c r="K52" s="2"/>
    </row>
    <row r="53" spans="1:11" ht="30" customHeight="1" thickBot="1">
      <c r="A53" s="15">
        <v>43</v>
      </c>
      <c r="B53" s="16" t="s">
        <v>55</v>
      </c>
      <c r="C53" s="16" t="s">
        <v>131</v>
      </c>
      <c r="D53" s="17">
        <v>3</v>
      </c>
      <c r="E53" s="17">
        <v>2</v>
      </c>
      <c r="F53" s="17">
        <v>4</v>
      </c>
      <c r="G53" s="17">
        <v>4</v>
      </c>
      <c r="H53" s="17">
        <v>2</v>
      </c>
      <c r="I53" s="12"/>
      <c r="K53" s="2"/>
    </row>
    <row r="54" spans="1:11" ht="30" customHeight="1" thickBot="1">
      <c r="A54" s="15">
        <v>44</v>
      </c>
      <c r="B54" s="16" t="s">
        <v>56</v>
      </c>
      <c r="C54" s="16" t="s">
        <v>132</v>
      </c>
      <c r="D54" s="17">
        <v>3</v>
      </c>
      <c r="E54" s="17">
        <v>2</v>
      </c>
      <c r="F54" s="17">
        <v>4</v>
      </c>
      <c r="G54" s="17">
        <v>4</v>
      </c>
      <c r="H54" s="17">
        <v>2</v>
      </c>
      <c r="I54" s="12"/>
      <c r="K54" s="2"/>
    </row>
    <row r="55" spans="1:11" ht="30" customHeight="1" thickBot="1">
      <c r="A55" s="15">
        <v>45</v>
      </c>
      <c r="B55" s="16" t="s">
        <v>57</v>
      </c>
      <c r="C55" s="16" t="s">
        <v>133</v>
      </c>
      <c r="D55" s="17">
        <v>3</v>
      </c>
      <c r="E55" s="17">
        <v>2</v>
      </c>
      <c r="F55" s="17">
        <v>4</v>
      </c>
      <c r="G55" s="17">
        <v>4</v>
      </c>
      <c r="H55" s="17">
        <v>2</v>
      </c>
      <c r="I55" s="12"/>
      <c r="K55" s="2"/>
    </row>
    <row r="56" spans="1:11" ht="30" customHeight="1" thickBot="1">
      <c r="A56" s="15">
        <v>46</v>
      </c>
      <c r="B56" s="16" t="s">
        <v>58</v>
      </c>
      <c r="C56" s="16" t="s">
        <v>134</v>
      </c>
      <c r="D56" s="17">
        <v>4</v>
      </c>
      <c r="E56" s="17">
        <v>2</v>
      </c>
      <c r="F56" s="17">
        <v>4</v>
      </c>
      <c r="G56" s="17">
        <v>4</v>
      </c>
      <c r="H56" s="17">
        <v>2</v>
      </c>
      <c r="I56" s="12"/>
      <c r="K56" s="2"/>
    </row>
    <row r="57" spans="1:11" ht="30" customHeight="1" thickBot="1">
      <c r="A57" s="15">
        <v>47</v>
      </c>
      <c r="B57" s="16" t="s">
        <v>59</v>
      </c>
      <c r="C57" s="16" t="s">
        <v>135</v>
      </c>
      <c r="D57" s="17">
        <v>4</v>
      </c>
      <c r="E57" s="17">
        <v>2</v>
      </c>
      <c r="F57" s="17">
        <v>4</v>
      </c>
      <c r="G57" s="17">
        <v>4</v>
      </c>
      <c r="H57" s="17">
        <v>2</v>
      </c>
      <c r="I57" s="12"/>
      <c r="K57" s="2"/>
    </row>
    <row r="58" spans="1:11" ht="30" customHeight="1" thickBot="1">
      <c r="A58" s="15">
        <v>48</v>
      </c>
      <c r="B58" s="16" t="s">
        <v>60</v>
      </c>
      <c r="C58" s="16" t="s">
        <v>136</v>
      </c>
      <c r="D58" s="17">
        <v>4</v>
      </c>
      <c r="E58" s="17">
        <v>2</v>
      </c>
      <c r="F58" s="17">
        <v>4</v>
      </c>
      <c r="G58" s="17">
        <v>4</v>
      </c>
      <c r="H58" s="17">
        <v>2</v>
      </c>
      <c r="I58" s="12"/>
      <c r="K58" s="2"/>
    </row>
    <row r="59" spans="1:11" ht="30" customHeight="1" thickBot="1">
      <c r="A59" s="15">
        <v>49</v>
      </c>
      <c r="B59" s="16" t="s">
        <v>61</v>
      </c>
      <c r="C59" s="16" t="s">
        <v>137</v>
      </c>
      <c r="D59" s="17">
        <v>3</v>
      </c>
      <c r="E59" s="17">
        <v>2</v>
      </c>
      <c r="F59" s="17">
        <v>4</v>
      </c>
      <c r="G59" s="17">
        <v>4</v>
      </c>
      <c r="H59" s="17">
        <v>2</v>
      </c>
      <c r="I59" s="12"/>
      <c r="K59" s="2"/>
    </row>
    <row r="60" spans="1:11" ht="30" customHeight="1" thickBot="1">
      <c r="A60" s="15">
        <v>50</v>
      </c>
      <c r="B60" s="16" t="s">
        <v>62</v>
      </c>
      <c r="C60" s="16" t="s">
        <v>62</v>
      </c>
      <c r="D60" s="17">
        <v>5</v>
      </c>
      <c r="E60" s="17">
        <v>5</v>
      </c>
      <c r="F60" s="17">
        <v>4</v>
      </c>
      <c r="G60" s="17">
        <v>4</v>
      </c>
      <c r="H60" s="17">
        <v>4</v>
      </c>
      <c r="I60" s="12"/>
      <c r="K60" s="2"/>
    </row>
    <row r="61" spans="1:11" ht="30" customHeight="1" thickBot="1">
      <c r="A61" s="15">
        <v>51</v>
      </c>
      <c r="B61" s="16" t="s">
        <v>63</v>
      </c>
      <c r="C61" s="16" t="s">
        <v>63</v>
      </c>
      <c r="D61" s="17">
        <v>5</v>
      </c>
      <c r="E61" s="17">
        <v>5</v>
      </c>
      <c r="F61" s="17">
        <v>5</v>
      </c>
      <c r="G61" s="17">
        <v>5</v>
      </c>
      <c r="H61" s="17">
        <v>5</v>
      </c>
      <c r="I61" s="12"/>
      <c r="K61" s="2"/>
    </row>
    <row r="62" spans="1:11" ht="30" customHeight="1" thickBot="1">
      <c r="A62" s="15">
        <v>52</v>
      </c>
      <c r="B62" s="16" t="s">
        <v>64</v>
      </c>
      <c r="C62" s="16" t="s">
        <v>64</v>
      </c>
      <c r="D62" s="17">
        <v>5</v>
      </c>
      <c r="E62" s="17">
        <v>5</v>
      </c>
      <c r="F62" s="17">
        <v>5</v>
      </c>
      <c r="G62" s="17">
        <v>5</v>
      </c>
      <c r="H62" s="17">
        <v>5</v>
      </c>
      <c r="I62" s="12"/>
      <c r="K62" s="2"/>
    </row>
    <row r="63" spans="1:11" ht="30" customHeight="1" thickBot="1">
      <c r="A63" s="15">
        <v>53</v>
      </c>
      <c r="B63" s="16" t="s">
        <v>65</v>
      </c>
      <c r="C63" s="16" t="s">
        <v>65</v>
      </c>
      <c r="D63" s="17">
        <v>5</v>
      </c>
      <c r="E63" s="17">
        <v>5</v>
      </c>
      <c r="F63" s="17">
        <v>4</v>
      </c>
      <c r="G63" s="17">
        <v>4</v>
      </c>
      <c r="H63" s="17">
        <v>5</v>
      </c>
      <c r="I63" s="12"/>
      <c r="K63" s="2"/>
    </row>
    <row r="64" spans="1:11" ht="30" customHeight="1" thickBot="1">
      <c r="A64" s="15">
        <v>54</v>
      </c>
      <c r="B64" s="16" t="s">
        <v>66</v>
      </c>
      <c r="C64" s="16" t="s">
        <v>66</v>
      </c>
      <c r="D64" s="17">
        <v>5</v>
      </c>
      <c r="E64" s="17">
        <v>5</v>
      </c>
      <c r="F64" s="17">
        <v>5</v>
      </c>
      <c r="G64" s="17">
        <v>5</v>
      </c>
      <c r="H64" s="17">
        <v>5</v>
      </c>
      <c r="I64" s="12"/>
      <c r="K64" s="2"/>
    </row>
    <row r="65" spans="1:11" ht="30" customHeight="1" thickBot="1">
      <c r="A65" s="15">
        <v>55</v>
      </c>
      <c r="B65" s="16" t="s">
        <v>67</v>
      </c>
      <c r="C65" s="16" t="s">
        <v>67</v>
      </c>
      <c r="D65" s="17">
        <v>5</v>
      </c>
      <c r="E65" s="17">
        <v>5</v>
      </c>
      <c r="F65" s="17">
        <v>5</v>
      </c>
      <c r="G65" s="17">
        <v>4</v>
      </c>
      <c r="H65" s="17">
        <v>5</v>
      </c>
      <c r="I65" s="12"/>
      <c r="K65" s="2"/>
    </row>
    <row r="66" spans="1:11" ht="30" customHeight="1" thickBot="1">
      <c r="A66" s="15">
        <v>56</v>
      </c>
      <c r="B66" s="16" t="s">
        <v>68</v>
      </c>
      <c r="C66" s="16" t="s">
        <v>68</v>
      </c>
      <c r="D66" s="17">
        <v>5</v>
      </c>
      <c r="E66" s="17">
        <v>4</v>
      </c>
      <c r="F66" s="17">
        <v>4</v>
      </c>
      <c r="G66" s="17">
        <v>3</v>
      </c>
      <c r="H66" s="17">
        <v>4</v>
      </c>
      <c r="I66" s="12"/>
      <c r="K66" s="2"/>
    </row>
    <row r="67" spans="1:11" ht="30" customHeight="1" thickBot="1">
      <c r="A67" s="15">
        <v>57</v>
      </c>
      <c r="B67" s="16" t="s">
        <v>69</v>
      </c>
      <c r="C67" s="16" t="s">
        <v>69</v>
      </c>
      <c r="D67" s="17">
        <v>5</v>
      </c>
      <c r="E67" s="17">
        <v>4</v>
      </c>
      <c r="F67" s="17">
        <v>3</v>
      </c>
      <c r="G67" s="17">
        <v>3</v>
      </c>
      <c r="H67" s="17">
        <v>3</v>
      </c>
      <c r="I67" s="12"/>
      <c r="K67" s="2"/>
    </row>
    <row r="68" spans="1:11" ht="30" customHeight="1" thickBot="1">
      <c r="A68" s="15">
        <v>58</v>
      </c>
      <c r="B68" s="16" t="s">
        <v>70</v>
      </c>
      <c r="C68" s="16" t="s">
        <v>70</v>
      </c>
      <c r="D68" s="17">
        <v>5</v>
      </c>
      <c r="E68" s="17">
        <v>2</v>
      </c>
      <c r="F68" s="17">
        <v>3</v>
      </c>
      <c r="G68" s="17">
        <v>4</v>
      </c>
      <c r="H68" s="17">
        <v>4</v>
      </c>
      <c r="I68" s="12"/>
      <c r="K68" s="2"/>
    </row>
    <row r="69" spans="1:11" ht="30" customHeight="1" thickBot="1">
      <c r="A69" s="15">
        <v>59</v>
      </c>
      <c r="B69" s="16" t="s">
        <v>71</v>
      </c>
      <c r="C69" s="16" t="s">
        <v>71</v>
      </c>
      <c r="D69" s="17">
        <v>5</v>
      </c>
      <c r="E69" s="17">
        <v>1</v>
      </c>
      <c r="F69" s="17">
        <v>5</v>
      </c>
      <c r="G69" s="17">
        <v>5</v>
      </c>
      <c r="H69" s="17">
        <v>5</v>
      </c>
      <c r="I69" s="12"/>
      <c r="K69" s="2"/>
    </row>
    <row r="70" spans="1:11" ht="30" customHeight="1" thickBot="1">
      <c r="A70" s="15">
        <v>60</v>
      </c>
      <c r="B70" s="16" t="s">
        <v>72</v>
      </c>
      <c r="C70" s="16" t="s">
        <v>72</v>
      </c>
      <c r="D70" s="17">
        <v>4</v>
      </c>
      <c r="E70" s="17">
        <v>2</v>
      </c>
      <c r="F70" s="17">
        <v>3</v>
      </c>
      <c r="G70" s="17">
        <v>4</v>
      </c>
      <c r="H70" s="17">
        <v>4</v>
      </c>
      <c r="I70" s="12"/>
      <c r="K70" s="2"/>
    </row>
    <row r="72" ht="15">
      <c r="I72" s="2"/>
    </row>
  </sheetData>
  <sheetProtection/>
  <mergeCells count="2">
    <mergeCell ref="D6:H6"/>
    <mergeCell ref="E7:H7"/>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K72"/>
  <sheetViews>
    <sheetView zoomScalePageLayoutView="0" workbookViewId="0" topLeftCell="A1">
      <selection activeCell="C1" sqref="C1:F4"/>
    </sheetView>
  </sheetViews>
  <sheetFormatPr defaultColWidth="11.7109375" defaultRowHeight="15"/>
  <cols>
    <col min="1" max="1" width="3.00390625" style="34" customWidth="1"/>
    <col min="2" max="2" width="50.28125" style="34" hidden="1" customWidth="1"/>
    <col min="3" max="3" width="50.28125" style="34" customWidth="1"/>
    <col min="4" max="8" width="15.140625" style="34" customWidth="1"/>
    <col min="9" max="9" width="8.7109375" style="34" customWidth="1"/>
    <col min="10" max="10" width="43.7109375" style="34" customWidth="1"/>
    <col min="11" max="11" width="8.7109375" style="34" customWidth="1"/>
    <col min="12" max="16384" width="11.7109375" style="34" customWidth="1"/>
  </cols>
  <sheetData>
    <row r="1" spans="1:11" ht="15.75" customHeight="1">
      <c r="A1" s="35"/>
      <c r="B1" s="36"/>
      <c r="C1" s="37" t="s">
        <v>74</v>
      </c>
      <c r="D1" s="38" t="s">
        <v>75</v>
      </c>
      <c r="E1" s="38"/>
      <c r="F1" s="39">
        <v>0.2325886990801577</v>
      </c>
      <c r="G1" s="38"/>
      <c r="H1" s="38"/>
      <c r="I1" s="38"/>
      <c r="J1" s="36"/>
      <c r="K1" s="38"/>
    </row>
    <row r="2" spans="1:11" ht="15.75" customHeight="1">
      <c r="A2" s="35"/>
      <c r="B2" s="36"/>
      <c r="C2" s="36"/>
      <c r="D2" s="38" t="s">
        <v>76</v>
      </c>
      <c r="E2" s="38"/>
      <c r="F2" s="39">
        <v>0.25492772667542707</v>
      </c>
      <c r="G2" s="38"/>
      <c r="H2" s="38"/>
      <c r="I2" s="38"/>
      <c r="J2" s="36"/>
      <c r="K2" s="38"/>
    </row>
    <row r="3" spans="1:11" ht="15.75" customHeight="1">
      <c r="A3" s="35"/>
      <c r="B3" s="36"/>
      <c r="C3" s="36"/>
      <c r="D3" s="38" t="s">
        <v>77</v>
      </c>
      <c r="E3" s="38"/>
      <c r="F3" s="39">
        <v>0.2706964520367937</v>
      </c>
      <c r="G3" s="38"/>
      <c r="H3" s="38"/>
      <c r="I3" s="38"/>
      <c r="J3" s="36"/>
      <c r="K3" s="38"/>
    </row>
    <row r="4" spans="1:11" ht="16.5" customHeight="1" thickBot="1">
      <c r="A4" s="40"/>
      <c r="B4" s="41"/>
      <c r="C4" s="41"/>
      <c r="D4" s="42" t="s">
        <v>78</v>
      </c>
      <c r="E4" s="42"/>
      <c r="F4" s="43">
        <v>0.24178712220762155</v>
      </c>
      <c r="G4" s="42"/>
      <c r="H4" s="42"/>
      <c r="I4" s="38"/>
      <c r="J4" s="36"/>
      <c r="K4" s="38"/>
    </row>
    <row r="5" spans="1:11" ht="15.75" customHeight="1" thickBot="1">
      <c r="A5" s="44"/>
      <c r="B5" s="45" t="s">
        <v>81</v>
      </c>
      <c r="C5" s="45" t="s">
        <v>81</v>
      </c>
      <c r="D5" s="45" t="s">
        <v>80</v>
      </c>
      <c r="E5" s="45" t="s">
        <v>80</v>
      </c>
      <c r="F5" s="45" t="s">
        <v>80</v>
      </c>
      <c r="G5" s="45" t="s">
        <v>80</v>
      </c>
      <c r="H5" s="45" t="s">
        <v>80</v>
      </c>
      <c r="I5" s="46"/>
      <c r="J5" s="47"/>
      <c r="K5" s="48"/>
    </row>
    <row r="6" spans="1:11" ht="15.75" customHeight="1" thickBot="1">
      <c r="A6" s="49"/>
      <c r="B6" s="50"/>
      <c r="C6" s="51"/>
      <c r="D6" s="148" t="s">
        <v>82</v>
      </c>
      <c r="E6" s="149"/>
      <c r="F6" s="149"/>
      <c r="G6" s="149"/>
      <c r="H6" s="150"/>
      <c r="I6" s="46"/>
      <c r="J6" s="47"/>
      <c r="K6" s="48"/>
    </row>
    <row r="7" spans="1:11" ht="31.5" customHeight="1" thickBot="1">
      <c r="A7" s="52"/>
      <c r="B7" s="53"/>
      <c r="C7" s="54"/>
      <c r="D7" s="45"/>
      <c r="E7" s="151" t="s">
        <v>87</v>
      </c>
      <c r="F7" s="152"/>
      <c r="G7" s="152"/>
      <c r="H7" s="153"/>
      <c r="I7" s="46"/>
      <c r="J7" s="47"/>
      <c r="K7" s="48"/>
    </row>
    <row r="8" spans="1:11" ht="67.5" customHeight="1" thickBot="1">
      <c r="A8" s="44" t="s">
        <v>73</v>
      </c>
      <c r="B8" s="45" t="s">
        <v>0</v>
      </c>
      <c r="C8" s="55"/>
      <c r="D8" s="56"/>
      <c r="E8" s="45" t="s">
        <v>144</v>
      </c>
      <c r="F8" s="45" t="s">
        <v>145</v>
      </c>
      <c r="G8" s="57" t="s">
        <v>146</v>
      </c>
      <c r="H8" s="57" t="s">
        <v>147</v>
      </c>
      <c r="I8" s="46"/>
      <c r="J8" s="47"/>
      <c r="K8" s="48"/>
    </row>
    <row r="9" spans="1:11" ht="60.75" customHeight="1" thickBot="1">
      <c r="A9" s="44"/>
      <c r="B9" s="45"/>
      <c r="C9" s="45" t="s">
        <v>0</v>
      </c>
      <c r="D9" s="45" t="s">
        <v>148</v>
      </c>
      <c r="E9" s="45" t="s">
        <v>138</v>
      </c>
      <c r="F9" s="45" t="s">
        <v>139</v>
      </c>
      <c r="G9" s="45" t="s">
        <v>140</v>
      </c>
      <c r="H9" s="45" t="s">
        <v>141</v>
      </c>
      <c r="I9" s="46"/>
      <c r="J9" s="47"/>
      <c r="K9" s="48"/>
    </row>
    <row r="10" spans="1:11" ht="30" customHeight="1" thickBot="1">
      <c r="A10" s="58">
        <v>1</v>
      </c>
      <c r="B10" s="59" t="s">
        <v>12</v>
      </c>
      <c r="C10" s="59" t="s">
        <v>91</v>
      </c>
      <c r="D10" s="60">
        <v>5</v>
      </c>
      <c r="E10" s="60">
        <v>5</v>
      </c>
      <c r="F10" s="60">
        <v>0</v>
      </c>
      <c r="G10" s="60">
        <v>0</v>
      </c>
      <c r="H10" s="60">
        <v>5</v>
      </c>
      <c r="I10" s="61"/>
      <c r="J10" s="36"/>
      <c r="K10" s="62"/>
    </row>
    <row r="11" spans="1:11" ht="30" customHeight="1" thickBot="1">
      <c r="A11" s="58">
        <v>2</v>
      </c>
      <c r="B11" s="59" t="s">
        <v>13</v>
      </c>
      <c r="C11" s="59" t="s">
        <v>89</v>
      </c>
      <c r="D11" s="60">
        <v>5</v>
      </c>
      <c r="E11" s="60">
        <v>0</v>
      </c>
      <c r="F11" s="60">
        <v>5</v>
      </c>
      <c r="G11" s="60">
        <v>1</v>
      </c>
      <c r="H11" s="60">
        <v>4</v>
      </c>
      <c r="I11" s="61"/>
      <c r="J11" s="36"/>
      <c r="K11" s="62"/>
    </row>
    <row r="12" spans="1:11" ht="30" customHeight="1" thickBot="1">
      <c r="A12" s="58">
        <v>3</v>
      </c>
      <c r="B12" s="59" t="s">
        <v>14</v>
      </c>
      <c r="C12" s="59" t="s">
        <v>90</v>
      </c>
      <c r="D12" s="60">
        <v>5</v>
      </c>
      <c r="E12" s="60">
        <v>5</v>
      </c>
      <c r="F12" s="60">
        <v>5</v>
      </c>
      <c r="G12" s="60">
        <v>1</v>
      </c>
      <c r="H12" s="60">
        <v>1</v>
      </c>
      <c r="I12" s="61"/>
      <c r="J12" s="36"/>
      <c r="K12" s="62"/>
    </row>
    <row r="13" spans="1:11" ht="30" customHeight="1" thickBot="1">
      <c r="A13" s="58">
        <v>4</v>
      </c>
      <c r="B13" s="59" t="s">
        <v>15</v>
      </c>
      <c r="C13" s="59" t="s">
        <v>92</v>
      </c>
      <c r="D13" s="60">
        <v>5</v>
      </c>
      <c r="E13" s="60">
        <v>1</v>
      </c>
      <c r="F13" s="60">
        <v>1</v>
      </c>
      <c r="G13" s="60">
        <v>4</v>
      </c>
      <c r="H13" s="60">
        <v>5</v>
      </c>
      <c r="I13" s="61"/>
      <c r="J13" s="36"/>
      <c r="K13" s="62"/>
    </row>
    <row r="14" spans="1:11" ht="30" customHeight="1" thickBot="1">
      <c r="A14" s="58">
        <v>5</v>
      </c>
      <c r="B14" s="59" t="s">
        <v>16</v>
      </c>
      <c r="C14" s="59" t="s">
        <v>93</v>
      </c>
      <c r="D14" s="60">
        <v>4</v>
      </c>
      <c r="E14" s="60">
        <v>4</v>
      </c>
      <c r="F14" s="60">
        <v>1</v>
      </c>
      <c r="G14" s="60">
        <v>1</v>
      </c>
      <c r="H14" s="60">
        <v>1</v>
      </c>
      <c r="I14" s="61"/>
      <c r="J14" s="36"/>
      <c r="K14" s="62"/>
    </row>
    <row r="15" spans="1:11" ht="30" customHeight="1" thickBot="1">
      <c r="A15" s="58">
        <v>6</v>
      </c>
      <c r="B15" s="59" t="s">
        <v>17</v>
      </c>
      <c r="C15" s="59" t="s">
        <v>94</v>
      </c>
      <c r="D15" s="60">
        <v>0</v>
      </c>
      <c r="E15" s="60">
        <v>0</v>
      </c>
      <c r="F15" s="60">
        <v>0</v>
      </c>
      <c r="G15" s="60">
        <v>0</v>
      </c>
      <c r="H15" s="60">
        <v>0</v>
      </c>
      <c r="I15" s="61"/>
      <c r="J15" s="36"/>
      <c r="K15" s="62"/>
    </row>
    <row r="16" spans="1:11" ht="30" customHeight="1" thickBot="1">
      <c r="A16" s="58">
        <v>7</v>
      </c>
      <c r="B16" s="59" t="s">
        <v>18</v>
      </c>
      <c r="C16" s="59" t="s">
        <v>96</v>
      </c>
      <c r="D16" s="60">
        <v>5</v>
      </c>
      <c r="E16" s="60">
        <v>0</v>
      </c>
      <c r="F16" s="60">
        <v>5</v>
      </c>
      <c r="G16" s="60">
        <v>5</v>
      </c>
      <c r="H16" s="60">
        <v>3</v>
      </c>
      <c r="I16" s="61"/>
      <c r="J16" s="36"/>
      <c r="K16" s="62"/>
    </row>
    <row r="17" spans="1:11" ht="30" customHeight="1" thickBot="1">
      <c r="A17" s="58">
        <v>8</v>
      </c>
      <c r="B17" s="59" t="s">
        <v>19</v>
      </c>
      <c r="C17" s="59" t="s">
        <v>95</v>
      </c>
      <c r="D17" s="60">
        <v>5</v>
      </c>
      <c r="E17" s="60">
        <v>0</v>
      </c>
      <c r="F17" s="60">
        <v>5</v>
      </c>
      <c r="G17" s="60">
        <v>5</v>
      </c>
      <c r="H17" s="60">
        <v>3</v>
      </c>
      <c r="I17" s="61"/>
      <c r="J17" s="36"/>
      <c r="K17" s="62"/>
    </row>
    <row r="18" spans="1:11" ht="30" customHeight="1" thickBot="1">
      <c r="A18" s="58">
        <v>9</v>
      </c>
      <c r="B18" s="59" t="s">
        <v>20</v>
      </c>
      <c r="C18" s="59" t="s">
        <v>97</v>
      </c>
      <c r="D18" s="60">
        <v>5</v>
      </c>
      <c r="E18" s="60">
        <v>0</v>
      </c>
      <c r="F18" s="60">
        <v>0</v>
      </c>
      <c r="G18" s="60">
        <v>5</v>
      </c>
      <c r="H18" s="60">
        <v>0</v>
      </c>
      <c r="I18" s="61"/>
      <c r="J18" s="36"/>
      <c r="K18" s="62"/>
    </row>
    <row r="19" spans="1:11" ht="30" customHeight="1" thickBot="1">
      <c r="A19" s="58">
        <v>10</v>
      </c>
      <c r="B19" s="59" t="s">
        <v>21</v>
      </c>
      <c r="C19" s="59" t="s">
        <v>98</v>
      </c>
      <c r="D19" s="60">
        <v>5</v>
      </c>
      <c r="E19" s="60">
        <v>0</v>
      </c>
      <c r="F19" s="60">
        <v>5</v>
      </c>
      <c r="G19" s="60">
        <v>5</v>
      </c>
      <c r="H19" s="60">
        <v>5</v>
      </c>
      <c r="I19" s="61"/>
      <c r="J19" s="36"/>
      <c r="K19" s="62"/>
    </row>
    <row r="20" spans="1:11" ht="30" customHeight="1" thickBot="1">
      <c r="A20" s="58">
        <v>11</v>
      </c>
      <c r="B20" s="59" t="s">
        <v>22</v>
      </c>
      <c r="C20" s="59" t="s">
        <v>99</v>
      </c>
      <c r="D20" s="60">
        <v>5</v>
      </c>
      <c r="E20" s="60">
        <v>5</v>
      </c>
      <c r="F20" s="60">
        <v>5</v>
      </c>
      <c r="G20" s="60">
        <v>5</v>
      </c>
      <c r="H20" s="60">
        <v>4</v>
      </c>
      <c r="I20" s="61"/>
      <c r="J20" s="36"/>
      <c r="K20" s="62"/>
    </row>
    <row r="21" spans="1:11" ht="30" customHeight="1" thickBot="1">
      <c r="A21" s="58">
        <v>12</v>
      </c>
      <c r="B21" s="59" t="s">
        <v>23</v>
      </c>
      <c r="C21" s="59" t="s">
        <v>100</v>
      </c>
      <c r="D21" s="60">
        <v>5</v>
      </c>
      <c r="E21" s="60">
        <v>0</v>
      </c>
      <c r="F21" s="60">
        <v>0</v>
      </c>
      <c r="G21" s="60">
        <v>0</v>
      </c>
      <c r="H21" s="60">
        <v>0</v>
      </c>
      <c r="I21" s="61"/>
      <c r="J21" s="36"/>
      <c r="K21" s="62"/>
    </row>
    <row r="22" spans="1:11" ht="30" customHeight="1" thickBot="1">
      <c r="A22" s="58">
        <v>13</v>
      </c>
      <c r="B22" s="59" t="s">
        <v>24</v>
      </c>
      <c r="C22" s="59" t="s">
        <v>101</v>
      </c>
      <c r="D22" s="60">
        <v>5</v>
      </c>
      <c r="E22" s="60">
        <v>5</v>
      </c>
      <c r="F22" s="60">
        <v>3</v>
      </c>
      <c r="G22" s="60">
        <v>3</v>
      </c>
      <c r="H22" s="60">
        <v>0</v>
      </c>
      <c r="I22" s="61"/>
      <c r="J22" s="36"/>
      <c r="K22" s="62"/>
    </row>
    <row r="23" spans="1:11" ht="30" customHeight="1" thickBot="1">
      <c r="A23" s="58">
        <v>14</v>
      </c>
      <c r="B23" s="59" t="s">
        <v>25</v>
      </c>
      <c r="C23" s="59" t="s">
        <v>103</v>
      </c>
      <c r="D23" s="60">
        <v>1</v>
      </c>
      <c r="E23" s="60">
        <v>0</v>
      </c>
      <c r="F23" s="60">
        <v>0</v>
      </c>
      <c r="G23" s="60">
        <v>0</v>
      </c>
      <c r="H23" s="60">
        <v>0</v>
      </c>
      <c r="I23" s="61"/>
      <c r="J23" s="36"/>
      <c r="K23" s="62"/>
    </row>
    <row r="24" spans="1:11" ht="30" customHeight="1" thickBot="1">
      <c r="A24" s="58">
        <v>15</v>
      </c>
      <c r="B24" s="59" t="s">
        <v>26</v>
      </c>
      <c r="C24" s="59" t="s">
        <v>102</v>
      </c>
      <c r="D24" s="60">
        <v>1</v>
      </c>
      <c r="E24" s="60">
        <v>0</v>
      </c>
      <c r="F24" s="60">
        <v>0</v>
      </c>
      <c r="G24" s="60">
        <v>0</v>
      </c>
      <c r="H24" s="60">
        <v>0</v>
      </c>
      <c r="I24" s="61"/>
      <c r="J24" s="36"/>
      <c r="K24" s="62"/>
    </row>
    <row r="25" spans="1:11" ht="30" customHeight="1" thickBot="1">
      <c r="A25" s="58">
        <v>16</v>
      </c>
      <c r="B25" s="59" t="s">
        <v>27</v>
      </c>
      <c r="C25" s="59" t="s">
        <v>104</v>
      </c>
      <c r="D25" s="60">
        <v>3</v>
      </c>
      <c r="E25" s="60">
        <v>0</v>
      </c>
      <c r="F25" s="60">
        <v>3</v>
      </c>
      <c r="G25" s="60">
        <v>3</v>
      </c>
      <c r="H25" s="60">
        <v>5</v>
      </c>
      <c r="I25" s="61"/>
      <c r="J25" s="36"/>
      <c r="K25" s="62"/>
    </row>
    <row r="26" spans="1:11" ht="30" customHeight="1" thickBot="1">
      <c r="A26" s="58">
        <v>17</v>
      </c>
      <c r="B26" s="59" t="s">
        <v>28</v>
      </c>
      <c r="C26" s="59" t="s">
        <v>105</v>
      </c>
      <c r="D26" s="60" t="s">
        <v>143</v>
      </c>
      <c r="E26" s="60" t="s">
        <v>143</v>
      </c>
      <c r="F26" s="60">
        <v>0</v>
      </c>
      <c r="G26" s="60">
        <v>0</v>
      </c>
      <c r="H26" s="60">
        <v>0</v>
      </c>
      <c r="I26" s="61"/>
      <c r="J26" s="36"/>
      <c r="K26" s="62"/>
    </row>
    <row r="27" spans="1:11" ht="30" customHeight="1" thickBot="1">
      <c r="A27" s="58">
        <v>18</v>
      </c>
      <c r="B27" s="59" t="s">
        <v>29</v>
      </c>
      <c r="C27" s="59" t="s">
        <v>106</v>
      </c>
      <c r="D27" s="60">
        <v>5</v>
      </c>
      <c r="E27" s="60">
        <v>5</v>
      </c>
      <c r="F27" s="60">
        <v>0</v>
      </c>
      <c r="G27" s="60">
        <v>0</v>
      </c>
      <c r="H27" s="60">
        <v>0</v>
      </c>
      <c r="I27" s="61"/>
      <c r="J27" s="36"/>
      <c r="K27" s="62"/>
    </row>
    <row r="28" spans="1:11" ht="30" customHeight="1" thickBot="1">
      <c r="A28" s="58">
        <v>19</v>
      </c>
      <c r="B28" s="59" t="s">
        <v>30</v>
      </c>
      <c r="C28" s="59" t="s">
        <v>107</v>
      </c>
      <c r="D28" s="60">
        <v>5</v>
      </c>
      <c r="E28" s="60">
        <v>5</v>
      </c>
      <c r="F28" s="60">
        <v>0</v>
      </c>
      <c r="G28" s="60">
        <v>0</v>
      </c>
      <c r="H28" s="60">
        <v>0</v>
      </c>
      <c r="I28" s="61"/>
      <c r="J28" s="36"/>
      <c r="K28" s="62"/>
    </row>
    <row r="29" spans="1:11" ht="30" customHeight="1" thickBot="1">
      <c r="A29" s="58">
        <v>20</v>
      </c>
      <c r="B29" s="59" t="s">
        <v>31</v>
      </c>
      <c r="C29" s="59" t="s">
        <v>108</v>
      </c>
      <c r="D29" s="60">
        <v>5</v>
      </c>
      <c r="E29" s="60">
        <v>5</v>
      </c>
      <c r="F29" s="60">
        <v>0</v>
      </c>
      <c r="G29" s="60">
        <v>0</v>
      </c>
      <c r="H29" s="60">
        <v>0</v>
      </c>
      <c r="I29" s="61"/>
      <c r="J29" s="36"/>
      <c r="K29" s="62"/>
    </row>
    <row r="30" spans="1:11" ht="30" customHeight="1" thickBot="1">
      <c r="A30" s="58">
        <v>21</v>
      </c>
      <c r="B30" s="59" t="s">
        <v>32</v>
      </c>
      <c r="C30" s="59" t="s">
        <v>109</v>
      </c>
      <c r="D30" s="60">
        <v>5</v>
      </c>
      <c r="E30" s="60">
        <v>1</v>
      </c>
      <c r="F30" s="60">
        <v>5</v>
      </c>
      <c r="G30" s="60">
        <v>5</v>
      </c>
      <c r="H30" s="60">
        <v>0</v>
      </c>
      <c r="I30" s="61"/>
      <c r="J30" s="36"/>
      <c r="K30" s="62"/>
    </row>
    <row r="31" spans="1:11" ht="30" customHeight="1" thickBot="1">
      <c r="A31" s="58">
        <v>22</v>
      </c>
      <c r="B31" s="59" t="s">
        <v>33</v>
      </c>
      <c r="C31" s="59" t="s">
        <v>110</v>
      </c>
      <c r="D31" s="60">
        <v>2</v>
      </c>
      <c r="E31" s="60">
        <v>5</v>
      </c>
      <c r="F31" s="60">
        <v>0</v>
      </c>
      <c r="G31" s="60">
        <v>4</v>
      </c>
      <c r="H31" s="60">
        <v>4</v>
      </c>
      <c r="I31" s="61"/>
      <c r="J31" s="36"/>
      <c r="K31" s="62"/>
    </row>
    <row r="32" spans="1:11" ht="30" customHeight="1" thickBot="1">
      <c r="A32" s="58">
        <v>23</v>
      </c>
      <c r="B32" s="59" t="s">
        <v>34</v>
      </c>
      <c r="C32" s="59" t="s">
        <v>111</v>
      </c>
      <c r="D32" s="60">
        <v>5</v>
      </c>
      <c r="E32" s="60">
        <v>0</v>
      </c>
      <c r="F32" s="60">
        <v>5</v>
      </c>
      <c r="G32" s="60">
        <v>5</v>
      </c>
      <c r="H32" s="60">
        <v>0</v>
      </c>
      <c r="I32" s="61"/>
      <c r="J32" s="36"/>
      <c r="K32" s="62"/>
    </row>
    <row r="33" spans="1:11" ht="30" customHeight="1" thickBot="1">
      <c r="A33" s="58">
        <v>24</v>
      </c>
      <c r="B33" s="59" t="s">
        <v>35</v>
      </c>
      <c r="C33" s="59" t="s">
        <v>112</v>
      </c>
      <c r="D33" s="60">
        <v>5</v>
      </c>
      <c r="E33" s="60">
        <v>0</v>
      </c>
      <c r="F33" s="60">
        <v>5</v>
      </c>
      <c r="G33" s="60">
        <v>5</v>
      </c>
      <c r="H33" s="60">
        <v>0</v>
      </c>
      <c r="I33" s="61"/>
      <c r="J33" s="36"/>
      <c r="K33" s="62"/>
    </row>
    <row r="34" spans="1:11" ht="30" customHeight="1" thickBot="1">
      <c r="A34" s="58">
        <v>25</v>
      </c>
      <c r="B34" s="59" t="s">
        <v>36</v>
      </c>
      <c r="C34" s="59" t="s">
        <v>113</v>
      </c>
      <c r="D34" s="60">
        <v>5</v>
      </c>
      <c r="E34" s="60">
        <v>0</v>
      </c>
      <c r="F34" s="60">
        <v>5</v>
      </c>
      <c r="G34" s="60">
        <v>5</v>
      </c>
      <c r="H34" s="60">
        <v>0</v>
      </c>
      <c r="I34" s="61"/>
      <c r="J34" s="36"/>
      <c r="K34" s="62"/>
    </row>
    <row r="35" spans="1:11" ht="30" customHeight="1" thickBot="1">
      <c r="A35" s="58">
        <v>26</v>
      </c>
      <c r="B35" s="59" t="s">
        <v>37</v>
      </c>
      <c r="C35" s="59" t="s">
        <v>114</v>
      </c>
      <c r="D35" s="60">
        <v>5</v>
      </c>
      <c r="E35" s="60">
        <v>0</v>
      </c>
      <c r="F35" s="60">
        <v>5</v>
      </c>
      <c r="G35" s="60">
        <v>5</v>
      </c>
      <c r="H35" s="60">
        <v>0</v>
      </c>
      <c r="I35" s="61"/>
      <c r="J35" s="36"/>
      <c r="K35" s="62"/>
    </row>
    <row r="36" spans="1:11" ht="30" customHeight="1" thickBot="1">
      <c r="A36" s="58">
        <v>27</v>
      </c>
      <c r="B36" s="59" t="s">
        <v>38</v>
      </c>
      <c r="C36" s="59" t="s">
        <v>115</v>
      </c>
      <c r="D36" s="60">
        <v>5</v>
      </c>
      <c r="E36" s="60">
        <v>0</v>
      </c>
      <c r="F36" s="60">
        <v>5</v>
      </c>
      <c r="G36" s="60">
        <v>5</v>
      </c>
      <c r="H36" s="60">
        <v>0</v>
      </c>
      <c r="I36" s="61"/>
      <c r="J36" s="36"/>
      <c r="K36" s="62"/>
    </row>
    <row r="37" spans="1:11" ht="30" customHeight="1" thickBot="1">
      <c r="A37" s="58">
        <v>28</v>
      </c>
      <c r="B37" s="59" t="s">
        <v>39</v>
      </c>
      <c r="C37" s="59" t="s">
        <v>116</v>
      </c>
      <c r="D37" s="60">
        <v>5</v>
      </c>
      <c r="E37" s="60">
        <v>0</v>
      </c>
      <c r="F37" s="60">
        <v>5</v>
      </c>
      <c r="G37" s="60">
        <v>5</v>
      </c>
      <c r="H37" s="60">
        <v>0</v>
      </c>
      <c r="I37" s="61"/>
      <c r="J37" s="36"/>
      <c r="K37" s="62"/>
    </row>
    <row r="38" spans="1:11" ht="30" customHeight="1" thickBot="1">
      <c r="A38" s="58">
        <v>29</v>
      </c>
      <c r="B38" s="59" t="s">
        <v>40</v>
      </c>
      <c r="C38" s="59" t="s">
        <v>117</v>
      </c>
      <c r="D38" s="60">
        <v>5</v>
      </c>
      <c r="E38" s="60">
        <v>0</v>
      </c>
      <c r="F38" s="60">
        <v>5</v>
      </c>
      <c r="G38" s="60">
        <v>5</v>
      </c>
      <c r="H38" s="60">
        <v>0</v>
      </c>
      <c r="I38" s="61"/>
      <c r="J38" s="36"/>
      <c r="K38" s="62"/>
    </row>
    <row r="39" spans="1:11" ht="30" customHeight="1" thickBot="1">
      <c r="A39" s="58">
        <v>30</v>
      </c>
      <c r="B39" s="59" t="s">
        <v>41</v>
      </c>
      <c r="C39" s="59" t="s">
        <v>118</v>
      </c>
      <c r="D39" s="60">
        <v>5</v>
      </c>
      <c r="E39" s="60">
        <v>0</v>
      </c>
      <c r="F39" s="60">
        <v>5</v>
      </c>
      <c r="G39" s="60">
        <v>5</v>
      </c>
      <c r="H39" s="60">
        <v>0</v>
      </c>
      <c r="I39" s="61"/>
      <c r="J39" s="36"/>
      <c r="K39" s="62"/>
    </row>
    <row r="40" spans="1:11" ht="30" customHeight="1" thickBot="1">
      <c r="A40" s="58">
        <v>31</v>
      </c>
      <c r="B40" s="59" t="s">
        <v>42</v>
      </c>
      <c r="C40" s="59" t="s">
        <v>119</v>
      </c>
      <c r="D40" s="60">
        <v>5</v>
      </c>
      <c r="E40" s="60">
        <v>0</v>
      </c>
      <c r="F40" s="60">
        <v>5</v>
      </c>
      <c r="G40" s="60">
        <v>5</v>
      </c>
      <c r="H40" s="60">
        <v>0</v>
      </c>
      <c r="I40" s="61"/>
      <c r="J40" s="36"/>
      <c r="K40" s="62"/>
    </row>
    <row r="41" spans="1:11" ht="30" customHeight="1" thickBot="1">
      <c r="A41" s="58">
        <v>32</v>
      </c>
      <c r="B41" s="59" t="s">
        <v>43</v>
      </c>
      <c r="C41" s="59" t="s">
        <v>120</v>
      </c>
      <c r="D41" s="60">
        <v>5</v>
      </c>
      <c r="E41" s="60">
        <v>0</v>
      </c>
      <c r="F41" s="60">
        <v>5</v>
      </c>
      <c r="G41" s="60">
        <v>5</v>
      </c>
      <c r="H41" s="60">
        <v>0</v>
      </c>
      <c r="I41" s="61"/>
      <c r="J41" s="36"/>
      <c r="K41" s="62"/>
    </row>
    <row r="42" spans="1:11" ht="30" customHeight="1" thickBot="1">
      <c r="A42" s="58">
        <v>33</v>
      </c>
      <c r="B42" s="59" t="s">
        <v>44</v>
      </c>
      <c r="C42" s="59" t="s">
        <v>121</v>
      </c>
      <c r="D42" s="60">
        <v>5</v>
      </c>
      <c r="E42" s="60">
        <v>0</v>
      </c>
      <c r="F42" s="60">
        <v>5</v>
      </c>
      <c r="G42" s="60">
        <v>5</v>
      </c>
      <c r="H42" s="60">
        <v>0</v>
      </c>
      <c r="I42" s="61"/>
      <c r="J42" s="36"/>
      <c r="K42" s="62"/>
    </row>
    <row r="43" spans="1:11" ht="30" customHeight="1" thickBot="1">
      <c r="A43" s="58">
        <v>34</v>
      </c>
      <c r="B43" s="59" t="s">
        <v>45</v>
      </c>
      <c r="C43" s="59" t="s">
        <v>122</v>
      </c>
      <c r="D43" s="60">
        <v>5</v>
      </c>
      <c r="E43" s="60">
        <v>1</v>
      </c>
      <c r="F43" s="60">
        <v>5</v>
      </c>
      <c r="G43" s="60">
        <v>5</v>
      </c>
      <c r="H43" s="60">
        <v>0</v>
      </c>
      <c r="I43" s="61"/>
      <c r="J43" s="36"/>
      <c r="K43" s="62"/>
    </row>
    <row r="44" spans="1:11" ht="30" customHeight="1" thickBot="1">
      <c r="A44" s="58">
        <v>35</v>
      </c>
      <c r="B44" s="59" t="s">
        <v>46</v>
      </c>
      <c r="C44" s="59" t="s">
        <v>123</v>
      </c>
      <c r="D44" s="60">
        <v>5</v>
      </c>
      <c r="E44" s="60">
        <v>1</v>
      </c>
      <c r="F44" s="60">
        <v>5</v>
      </c>
      <c r="G44" s="60">
        <v>5</v>
      </c>
      <c r="H44" s="60">
        <v>0</v>
      </c>
      <c r="I44" s="61"/>
      <c r="J44" s="36"/>
      <c r="K44" s="62"/>
    </row>
    <row r="45" spans="1:11" ht="30" customHeight="1" thickBot="1">
      <c r="A45" s="58">
        <v>36</v>
      </c>
      <c r="B45" s="59" t="s">
        <v>47</v>
      </c>
      <c r="C45" s="59" t="s">
        <v>124</v>
      </c>
      <c r="D45" s="60">
        <v>5</v>
      </c>
      <c r="E45" s="60">
        <v>0</v>
      </c>
      <c r="F45" s="60">
        <v>5</v>
      </c>
      <c r="G45" s="60">
        <v>5</v>
      </c>
      <c r="H45" s="60">
        <v>0</v>
      </c>
      <c r="I45" s="61"/>
      <c r="J45" s="36"/>
      <c r="K45" s="62"/>
    </row>
    <row r="46" spans="1:11" ht="30" customHeight="1" thickBot="1">
      <c r="A46" s="58">
        <v>37</v>
      </c>
      <c r="B46" s="59" t="s">
        <v>48</v>
      </c>
      <c r="C46" s="59" t="s">
        <v>125</v>
      </c>
      <c r="D46" s="60">
        <v>5</v>
      </c>
      <c r="E46" s="60">
        <v>0</v>
      </c>
      <c r="F46" s="60">
        <v>5</v>
      </c>
      <c r="G46" s="60">
        <v>5</v>
      </c>
      <c r="H46" s="60">
        <v>0</v>
      </c>
      <c r="I46" s="61"/>
      <c r="J46" s="36"/>
      <c r="K46" s="62"/>
    </row>
    <row r="47" spans="1:11" ht="30" customHeight="1" thickBot="1">
      <c r="A47" s="58"/>
      <c r="B47" s="59" t="s">
        <v>49</v>
      </c>
      <c r="C47" s="59" t="s">
        <v>49</v>
      </c>
      <c r="D47" s="60"/>
      <c r="E47" s="60"/>
      <c r="F47" s="60"/>
      <c r="G47" s="60"/>
      <c r="H47" s="60">
        <v>0</v>
      </c>
      <c r="I47" s="61"/>
      <c r="J47" s="36"/>
      <c r="K47" s="62"/>
    </row>
    <row r="48" spans="1:11" ht="30" customHeight="1" thickBot="1">
      <c r="A48" s="58">
        <v>38</v>
      </c>
      <c r="B48" s="59" t="s">
        <v>50</v>
      </c>
      <c r="C48" s="59" t="s">
        <v>126</v>
      </c>
      <c r="D48" s="60">
        <v>5</v>
      </c>
      <c r="E48" s="60">
        <v>0</v>
      </c>
      <c r="F48" s="60">
        <v>5</v>
      </c>
      <c r="G48" s="60">
        <v>5</v>
      </c>
      <c r="H48" s="60">
        <v>0</v>
      </c>
      <c r="I48" s="61"/>
      <c r="J48" s="36"/>
      <c r="K48" s="62"/>
    </row>
    <row r="49" spans="1:11" ht="30" customHeight="1" thickBot="1">
      <c r="A49" s="58">
        <v>39</v>
      </c>
      <c r="B49" s="59" t="s">
        <v>51</v>
      </c>
      <c r="C49" s="59" t="s">
        <v>127</v>
      </c>
      <c r="D49" s="60">
        <v>5</v>
      </c>
      <c r="E49" s="60">
        <v>0</v>
      </c>
      <c r="F49" s="60">
        <v>5</v>
      </c>
      <c r="G49" s="60">
        <v>5</v>
      </c>
      <c r="H49" s="60">
        <v>0</v>
      </c>
      <c r="I49" s="61"/>
      <c r="J49" s="36"/>
      <c r="K49" s="62"/>
    </row>
    <row r="50" spans="1:11" ht="30" customHeight="1" thickBot="1">
      <c r="A50" s="58">
        <v>40</v>
      </c>
      <c r="B50" s="59" t="s">
        <v>52</v>
      </c>
      <c r="C50" s="59" t="s">
        <v>128</v>
      </c>
      <c r="D50" s="60">
        <v>5</v>
      </c>
      <c r="E50" s="60">
        <v>0</v>
      </c>
      <c r="F50" s="60">
        <v>5</v>
      </c>
      <c r="G50" s="60">
        <v>5</v>
      </c>
      <c r="H50" s="60">
        <v>0</v>
      </c>
      <c r="I50" s="61"/>
      <c r="J50" s="36"/>
      <c r="K50" s="62"/>
    </row>
    <row r="51" spans="1:11" ht="30" customHeight="1" thickBot="1">
      <c r="A51" s="58">
        <v>41</v>
      </c>
      <c r="B51" s="59" t="s">
        <v>53</v>
      </c>
      <c r="C51" s="59" t="s">
        <v>129</v>
      </c>
      <c r="D51" s="60">
        <v>5</v>
      </c>
      <c r="E51" s="60">
        <v>0</v>
      </c>
      <c r="F51" s="60">
        <v>5</v>
      </c>
      <c r="G51" s="60">
        <v>5</v>
      </c>
      <c r="H51" s="60">
        <v>0</v>
      </c>
      <c r="I51" s="61"/>
      <c r="J51" s="36"/>
      <c r="K51" s="62"/>
    </row>
    <row r="52" spans="1:11" ht="30" customHeight="1" thickBot="1">
      <c r="A52" s="58">
        <v>42</v>
      </c>
      <c r="B52" s="59" t="s">
        <v>54</v>
      </c>
      <c r="C52" s="59" t="s">
        <v>130</v>
      </c>
      <c r="D52" s="60">
        <v>5</v>
      </c>
      <c r="E52" s="60">
        <v>0</v>
      </c>
      <c r="F52" s="60">
        <v>5</v>
      </c>
      <c r="G52" s="60">
        <v>5</v>
      </c>
      <c r="H52" s="60">
        <v>0</v>
      </c>
      <c r="I52" s="61"/>
      <c r="J52" s="36"/>
      <c r="K52" s="62"/>
    </row>
    <row r="53" spans="1:11" ht="30" customHeight="1" thickBot="1">
      <c r="A53" s="58">
        <v>43</v>
      </c>
      <c r="B53" s="59" t="s">
        <v>55</v>
      </c>
      <c r="C53" s="59" t="s">
        <v>131</v>
      </c>
      <c r="D53" s="60">
        <v>5</v>
      </c>
      <c r="E53" s="60">
        <v>0</v>
      </c>
      <c r="F53" s="60">
        <v>5</v>
      </c>
      <c r="G53" s="60">
        <v>5</v>
      </c>
      <c r="H53" s="60">
        <v>0</v>
      </c>
      <c r="I53" s="61"/>
      <c r="J53" s="36"/>
      <c r="K53" s="62"/>
    </row>
    <row r="54" spans="1:11" ht="30" customHeight="1" thickBot="1">
      <c r="A54" s="58">
        <v>44</v>
      </c>
      <c r="B54" s="59" t="s">
        <v>56</v>
      </c>
      <c r="C54" s="59" t="s">
        <v>132</v>
      </c>
      <c r="D54" s="60">
        <v>5</v>
      </c>
      <c r="E54" s="60">
        <v>0</v>
      </c>
      <c r="F54" s="60">
        <v>5</v>
      </c>
      <c r="G54" s="60">
        <v>5</v>
      </c>
      <c r="H54" s="60">
        <v>0</v>
      </c>
      <c r="I54" s="61"/>
      <c r="J54" s="36"/>
      <c r="K54" s="62"/>
    </row>
    <row r="55" spans="1:11" ht="30" customHeight="1" thickBot="1">
      <c r="A55" s="58">
        <v>45</v>
      </c>
      <c r="B55" s="59" t="s">
        <v>57</v>
      </c>
      <c r="C55" s="59" t="s">
        <v>133</v>
      </c>
      <c r="D55" s="60">
        <v>5</v>
      </c>
      <c r="E55" s="60">
        <v>0</v>
      </c>
      <c r="F55" s="60">
        <v>5</v>
      </c>
      <c r="G55" s="60">
        <v>5</v>
      </c>
      <c r="H55" s="60">
        <v>0</v>
      </c>
      <c r="I55" s="61"/>
      <c r="J55" s="36"/>
      <c r="K55" s="62"/>
    </row>
    <row r="56" spans="1:11" ht="30" customHeight="1" thickBot="1">
      <c r="A56" s="58">
        <v>46</v>
      </c>
      <c r="B56" s="59" t="s">
        <v>58</v>
      </c>
      <c r="C56" s="59" t="s">
        <v>134</v>
      </c>
      <c r="D56" s="60">
        <v>5</v>
      </c>
      <c r="E56" s="60">
        <v>0</v>
      </c>
      <c r="F56" s="60">
        <v>5</v>
      </c>
      <c r="G56" s="60">
        <v>5</v>
      </c>
      <c r="H56" s="60">
        <v>0</v>
      </c>
      <c r="I56" s="61"/>
      <c r="J56" s="36"/>
      <c r="K56" s="62"/>
    </row>
    <row r="57" spans="1:11" ht="30" customHeight="1" thickBot="1">
      <c r="A57" s="58">
        <v>47</v>
      </c>
      <c r="B57" s="59" t="s">
        <v>59</v>
      </c>
      <c r="C57" s="59" t="s">
        <v>135</v>
      </c>
      <c r="D57" s="60">
        <v>5</v>
      </c>
      <c r="E57" s="60">
        <v>0</v>
      </c>
      <c r="F57" s="60">
        <v>5</v>
      </c>
      <c r="G57" s="60">
        <v>5</v>
      </c>
      <c r="H57" s="60">
        <v>0</v>
      </c>
      <c r="I57" s="61"/>
      <c r="J57" s="36"/>
      <c r="K57" s="62"/>
    </row>
    <row r="58" spans="1:11" ht="30" customHeight="1" thickBot="1">
      <c r="A58" s="58">
        <v>48</v>
      </c>
      <c r="B58" s="59" t="s">
        <v>60</v>
      </c>
      <c r="C58" s="59" t="s">
        <v>136</v>
      </c>
      <c r="D58" s="60">
        <v>5</v>
      </c>
      <c r="E58" s="60">
        <v>0</v>
      </c>
      <c r="F58" s="60">
        <v>5</v>
      </c>
      <c r="G58" s="60">
        <v>5</v>
      </c>
      <c r="H58" s="60">
        <v>0</v>
      </c>
      <c r="I58" s="61"/>
      <c r="J58" s="36"/>
      <c r="K58" s="62"/>
    </row>
    <row r="59" spans="1:11" ht="30" customHeight="1" thickBot="1">
      <c r="A59" s="58">
        <v>49</v>
      </c>
      <c r="B59" s="59" t="s">
        <v>61</v>
      </c>
      <c r="C59" s="59" t="s">
        <v>137</v>
      </c>
      <c r="D59" s="60">
        <v>5</v>
      </c>
      <c r="E59" s="60">
        <v>0</v>
      </c>
      <c r="F59" s="60">
        <v>5</v>
      </c>
      <c r="G59" s="60">
        <v>5</v>
      </c>
      <c r="H59" s="60">
        <v>0</v>
      </c>
      <c r="I59" s="61"/>
      <c r="J59" s="36"/>
      <c r="K59" s="62"/>
    </row>
    <row r="60" spans="1:11" ht="30" customHeight="1" thickBot="1">
      <c r="A60" s="58">
        <v>50</v>
      </c>
      <c r="B60" s="59" t="s">
        <v>62</v>
      </c>
      <c r="C60" s="59" t="s">
        <v>62</v>
      </c>
      <c r="D60" s="60">
        <v>5</v>
      </c>
      <c r="E60" s="60">
        <v>0</v>
      </c>
      <c r="F60" s="60">
        <v>5</v>
      </c>
      <c r="G60" s="60">
        <v>5</v>
      </c>
      <c r="H60" s="60">
        <v>5</v>
      </c>
      <c r="I60" s="61"/>
      <c r="J60" s="36"/>
      <c r="K60" s="62"/>
    </row>
    <row r="61" spans="1:11" ht="30" customHeight="1" thickBot="1">
      <c r="A61" s="58">
        <v>51</v>
      </c>
      <c r="B61" s="59" t="s">
        <v>63</v>
      </c>
      <c r="C61" s="59" t="s">
        <v>63</v>
      </c>
      <c r="D61" s="60">
        <v>5</v>
      </c>
      <c r="E61" s="60">
        <v>0</v>
      </c>
      <c r="F61" s="60">
        <v>5</v>
      </c>
      <c r="G61" s="60">
        <v>5</v>
      </c>
      <c r="H61" s="60">
        <v>5</v>
      </c>
      <c r="I61" s="61"/>
      <c r="J61" s="36"/>
      <c r="K61" s="62"/>
    </row>
    <row r="62" spans="1:11" ht="30" customHeight="1" thickBot="1">
      <c r="A62" s="58">
        <v>52</v>
      </c>
      <c r="B62" s="59" t="s">
        <v>64</v>
      </c>
      <c r="C62" s="59" t="s">
        <v>64</v>
      </c>
      <c r="D62" s="60">
        <v>5</v>
      </c>
      <c r="E62" s="60">
        <v>0</v>
      </c>
      <c r="F62" s="60">
        <v>5</v>
      </c>
      <c r="G62" s="60">
        <v>5</v>
      </c>
      <c r="H62" s="60">
        <v>5</v>
      </c>
      <c r="I62" s="61"/>
      <c r="J62" s="36"/>
      <c r="K62" s="62"/>
    </row>
    <row r="63" spans="1:11" ht="30" customHeight="1" thickBot="1">
      <c r="A63" s="58">
        <v>53</v>
      </c>
      <c r="B63" s="59" t="s">
        <v>65</v>
      </c>
      <c r="C63" s="59" t="s">
        <v>65</v>
      </c>
      <c r="D63" s="60">
        <v>5</v>
      </c>
      <c r="E63" s="60">
        <v>0</v>
      </c>
      <c r="F63" s="60">
        <v>5</v>
      </c>
      <c r="G63" s="60">
        <v>5</v>
      </c>
      <c r="H63" s="60">
        <v>5</v>
      </c>
      <c r="I63" s="61"/>
      <c r="J63" s="36"/>
      <c r="K63" s="62"/>
    </row>
    <row r="64" spans="1:11" ht="30" customHeight="1" thickBot="1">
      <c r="A64" s="58">
        <v>54</v>
      </c>
      <c r="B64" s="59" t="s">
        <v>66</v>
      </c>
      <c r="C64" s="59" t="s">
        <v>66</v>
      </c>
      <c r="D64" s="60">
        <v>5</v>
      </c>
      <c r="E64" s="60">
        <v>5</v>
      </c>
      <c r="F64" s="60">
        <v>5</v>
      </c>
      <c r="G64" s="60">
        <v>5</v>
      </c>
      <c r="H64" s="60">
        <v>5</v>
      </c>
      <c r="I64" s="61"/>
      <c r="J64" s="36"/>
      <c r="K64" s="62"/>
    </row>
    <row r="65" spans="1:11" ht="30" customHeight="1" thickBot="1">
      <c r="A65" s="58">
        <v>55</v>
      </c>
      <c r="B65" s="59" t="s">
        <v>67</v>
      </c>
      <c r="C65" s="59" t="s">
        <v>67</v>
      </c>
      <c r="D65" s="60">
        <v>5</v>
      </c>
      <c r="E65" s="60">
        <v>0</v>
      </c>
      <c r="F65" s="60">
        <v>0</v>
      </c>
      <c r="G65" s="60">
        <v>0</v>
      </c>
      <c r="H65" s="60">
        <v>5</v>
      </c>
      <c r="I65" s="61"/>
      <c r="J65" s="36"/>
      <c r="K65" s="62"/>
    </row>
    <row r="66" spans="1:11" ht="30" customHeight="1" thickBot="1">
      <c r="A66" s="58">
        <v>56</v>
      </c>
      <c r="B66" s="59" t="s">
        <v>68</v>
      </c>
      <c r="C66" s="59" t="s">
        <v>68</v>
      </c>
      <c r="D66" s="60">
        <v>5</v>
      </c>
      <c r="E66" s="60">
        <v>0</v>
      </c>
      <c r="F66" s="60">
        <v>5</v>
      </c>
      <c r="G66" s="60">
        <v>5</v>
      </c>
      <c r="H66" s="60">
        <v>5</v>
      </c>
      <c r="I66" s="61"/>
      <c r="J66" s="36"/>
      <c r="K66" s="62"/>
    </row>
    <row r="67" spans="1:11" ht="30" customHeight="1" thickBot="1">
      <c r="A67" s="58">
        <v>57</v>
      </c>
      <c r="B67" s="59" t="s">
        <v>69</v>
      </c>
      <c r="C67" s="59" t="s">
        <v>69</v>
      </c>
      <c r="D67" s="60">
        <v>5</v>
      </c>
      <c r="E67" s="60">
        <v>0</v>
      </c>
      <c r="F67" s="60">
        <v>5</v>
      </c>
      <c r="G67" s="60">
        <v>5</v>
      </c>
      <c r="H67" s="60">
        <v>5</v>
      </c>
      <c r="I67" s="61"/>
      <c r="J67" s="36"/>
      <c r="K67" s="62"/>
    </row>
    <row r="68" spans="1:11" ht="30" customHeight="1" thickBot="1">
      <c r="A68" s="58">
        <v>58</v>
      </c>
      <c r="B68" s="59" t="s">
        <v>70</v>
      </c>
      <c r="C68" s="59" t="s">
        <v>70</v>
      </c>
      <c r="D68" s="60">
        <v>5</v>
      </c>
      <c r="E68" s="60">
        <v>0</v>
      </c>
      <c r="F68" s="60">
        <v>5</v>
      </c>
      <c r="G68" s="60">
        <v>5</v>
      </c>
      <c r="H68" s="60">
        <v>5</v>
      </c>
      <c r="I68" s="61"/>
      <c r="J68" s="36"/>
      <c r="K68" s="62"/>
    </row>
    <row r="69" spans="1:11" ht="30" customHeight="1" thickBot="1">
      <c r="A69" s="58">
        <v>59</v>
      </c>
      <c r="B69" s="59" t="s">
        <v>71</v>
      </c>
      <c r="C69" s="59" t="s">
        <v>71</v>
      </c>
      <c r="D69" s="60">
        <v>5</v>
      </c>
      <c r="E69" s="60">
        <v>5</v>
      </c>
      <c r="F69" s="60">
        <v>5</v>
      </c>
      <c r="G69" s="60">
        <v>5</v>
      </c>
      <c r="H69" s="60">
        <v>5</v>
      </c>
      <c r="I69" s="61"/>
      <c r="J69" s="36"/>
      <c r="K69" s="62"/>
    </row>
    <row r="70" spans="1:11" ht="30" customHeight="1" thickBot="1">
      <c r="A70" s="58">
        <v>60</v>
      </c>
      <c r="B70" s="59" t="s">
        <v>72</v>
      </c>
      <c r="C70" s="59" t="s">
        <v>72</v>
      </c>
      <c r="D70" s="60">
        <v>5</v>
      </c>
      <c r="E70" s="60">
        <v>5</v>
      </c>
      <c r="F70" s="60">
        <v>5</v>
      </c>
      <c r="G70" s="60">
        <v>5</v>
      </c>
      <c r="H70" s="60">
        <v>5</v>
      </c>
      <c r="I70" s="61"/>
      <c r="J70" s="36"/>
      <c r="K70" s="62"/>
    </row>
    <row r="71" spans="1:11" ht="15" customHeight="1">
      <c r="A71" s="63"/>
      <c r="B71" s="64"/>
      <c r="C71" s="64"/>
      <c r="D71" s="65"/>
      <c r="E71" s="65"/>
      <c r="F71" s="65"/>
      <c r="G71" s="65"/>
      <c r="H71" s="65"/>
      <c r="I71" s="38"/>
      <c r="J71" s="36"/>
      <c r="K71" s="38"/>
    </row>
    <row r="72" spans="1:11" ht="15" customHeight="1">
      <c r="A72" s="35"/>
      <c r="B72" s="36"/>
      <c r="C72" s="36"/>
      <c r="D72" s="38"/>
      <c r="E72" s="38"/>
      <c r="F72" s="38"/>
      <c r="G72" s="38"/>
      <c r="H72" s="38"/>
      <c r="I72" s="62"/>
      <c r="J72" s="36"/>
      <c r="K72" s="38"/>
    </row>
  </sheetData>
  <sheetProtection/>
  <mergeCells count="2">
    <mergeCell ref="D6:H6"/>
    <mergeCell ref="E7:H7"/>
  </mergeCells>
  <printOptions/>
  <pageMargins left="0.7" right="0.7" top="0.75" bottom="0.75" header="0.3" footer="0.3"/>
  <pageSetup orientation="portrait" r:id="rId4"/>
  <drawing r:id="rId3"/>
  <legacyDrawing r:id="rId2"/>
</worksheet>
</file>

<file path=xl/worksheets/sheet14.xml><?xml version="1.0" encoding="utf-8"?>
<worksheet xmlns="http://schemas.openxmlformats.org/spreadsheetml/2006/main" xmlns:r="http://schemas.openxmlformats.org/officeDocument/2006/relationships">
  <dimension ref="C1:H70"/>
  <sheetViews>
    <sheetView zoomScalePageLayoutView="0" workbookViewId="0" topLeftCell="A1">
      <selection activeCell="C1" sqref="C1:F4"/>
    </sheetView>
  </sheetViews>
  <sheetFormatPr defaultColWidth="9.140625" defaultRowHeight="15"/>
  <sheetData>
    <row r="1" spans="3:6" ht="45">
      <c r="C1" s="9" t="s">
        <v>74</v>
      </c>
      <c r="D1" t="s">
        <v>75</v>
      </c>
      <c r="F1" s="10">
        <v>0.2325886990801577</v>
      </c>
    </row>
    <row r="2" spans="3:6" ht="15.75">
      <c r="C2" s="8"/>
      <c r="D2" t="s">
        <v>76</v>
      </c>
      <c r="F2" s="10">
        <v>0.25492772667542707</v>
      </c>
    </row>
    <row r="3" spans="3:6" ht="15.75">
      <c r="C3" s="8"/>
      <c r="D3" t="s">
        <v>77</v>
      </c>
      <c r="F3" s="10">
        <v>0.2706964520367937</v>
      </c>
    </row>
    <row r="4" spans="3:6" ht="15.75">
      <c r="C4" s="8"/>
      <c r="D4" t="s">
        <v>78</v>
      </c>
      <c r="F4" s="10">
        <v>0.24178712220762155</v>
      </c>
    </row>
    <row r="10" spans="3:8" ht="15">
      <c r="C10">
        <v>1</v>
      </c>
      <c r="D10">
        <v>5</v>
      </c>
      <c r="E10">
        <v>5</v>
      </c>
      <c r="F10">
        <v>0</v>
      </c>
      <c r="G10">
        <v>0</v>
      </c>
      <c r="H10">
        <v>0</v>
      </c>
    </row>
    <row r="11" spans="3:8" ht="15">
      <c r="C11">
        <v>2</v>
      </c>
      <c r="D11">
        <v>5</v>
      </c>
      <c r="E11">
        <v>0</v>
      </c>
      <c r="F11">
        <v>5</v>
      </c>
      <c r="G11">
        <v>5</v>
      </c>
      <c r="H11">
        <v>5</v>
      </c>
    </row>
    <row r="12" spans="3:8" ht="15">
      <c r="C12">
        <v>3</v>
      </c>
      <c r="D12">
        <v>5</v>
      </c>
      <c r="E12">
        <v>0</v>
      </c>
      <c r="F12">
        <v>2</v>
      </c>
      <c r="G12">
        <v>5</v>
      </c>
      <c r="H12">
        <v>5</v>
      </c>
    </row>
    <row r="13" spans="3:8" ht="15">
      <c r="C13">
        <v>4</v>
      </c>
      <c r="D13">
        <v>5</v>
      </c>
      <c r="E13">
        <v>5</v>
      </c>
      <c r="F13">
        <v>2</v>
      </c>
      <c r="G13">
        <v>5</v>
      </c>
      <c r="H13">
        <v>4</v>
      </c>
    </row>
    <row r="14" spans="3:8" ht="15">
      <c r="C14">
        <v>5</v>
      </c>
      <c r="D14">
        <v>3</v>
      </c>
      <c r="E14">
        <v>5</v>
      </c>
      <c r="F14">
        <v>0</v>
      </c>
      <c r="G14">
        <v>0</v>
      </c>
      <c r="H14">
        <v>0</v>
      </c>
    </row>
    <row r="15" spans="3:8" ht="15">
      <c r="C15">
        <v>6</v>
      </c>
      <c r="D15">
        <v>2</v>
      </c>
      <c r="E15">
        <v>5</v>
      </c>
      <c r="F15">
        <v>0</v>
      </c>
      <c r="G15">
        <v>0</v>
      </c>
      <c r="H15">
        <v>0</v>
      </c>
    </row>
    <row r="16" spans="3:8" ht="15">
      <c r="C16">
        <v>7</v>
      </c>
      <c r="D16">
        <v>5</v>
      </c>
      <c r="E16">
        <v>0</v>
      </c>
      <c r="F16">
        <v>2</v>
      </c>
      <c r="G16">
        <v>5</v>
      </c>
      <c r="H16">
        <v>2</v>
      </c>
    </row>
    <row r="17" spans="3:8" ht="15">
      <c r="C17">
        <v>8</v>
      </c>
      <c r="D17">
        <v>5</v>
      </c>
      <c r="E17">
        <v>0</v>
      </c>
      <c r="F17">
        <v>2</v>
      </c>
      <c r="G17">
        <v>5</v>
      </c>
      <c r="H17">
        <v>2</v>
      </c>
    </row>
    <row r="18" spans="3:8" ht="15">
      <c r="C18">
        <v>9</v>
      </c>
      <c r="D18">
        <v>4</v>
      </c>
      <c r="E18">
        <v>5</v>
      </c>
      <c r="F18">
        <v>2</v>
      </c>
      <c r="G18">
        <v>5</v>
      </c>
      <c r="H18">
        <v>2</v>
      </c>
    </row>
    <row r="19" spans="3:8" ht="15">
      <c r="C19">
        <v>10</v>
      </c>
      <c r="D19">
        <v>4</v>
      </c>
      <c r="E19">
        <v>5</v>
      </c>
      <c r="F19">
        <v>2</v>
      </c>
      <c r="G19">
        <v>5</v>
      </c>
      <c r="H19">
        <v>2</v>
      </c>
    </row>
    <row r="20" spans="3:8" ht="15">
      <c r="C20">
        <v>11</v>
      </c>
      <c r="D20">
        <v>5</v>
      </c>
      <c r="E20">
        <v>0</v>
      </c>
      <c r="F20">
        <v>5</v>
      </c>
      <c r="G20">
        <v>5</v>
      </c>
      <c r="H20">
        <v>2</v>
      </c>
    </row>
    <row r="21" spans="3:8" ht="15">
      <c r="C21">
        <v>12</v>
      </c>
      <c r="D21">
        <v>5</v>
      </c>
      <c r="E21">
        <v>5</v>
      </c>
      <c r="F21">
        <v>0</v>
      </c>
      <c r="G21">
        <v>0</v>
      </c>
      <c r="H21">
        <v>0</v>
      </c>
    </row>
    <row r="22" spans="3:8" ht="15">
      <c r="C22">
        <v>13</v>
      </c>
      <c r="D22">
        <v>4</v>
      </c>
      <c r="E22">
        <v>5</v>
      </c>
      <c r="F22">
        <v>0</v>
      </c>
      <c r="G22">
        <v>0</v>
      </c>
      <c r="H22">
        <v>0</v>
      </c>
    </row>
    <row r="23" spans="3:8" ht="15">
      <c r="C23">
        <v>14</v>
      </c>
      <c r="D23">
        <v>4</v>
      </c>
      <c r="E23">
        <v>5</v>
      </c>
      <c r="F23">
        <v>0</v>
      </c>
      <c r="G23">
        <v>2</v>
      </c>
      <c r="H23">
        <v>2</v>
      </c>
    </row>
    <row r="24" spans="3:8" ht="15">
      <c r="C24">
        <v>15</v>
      </c>
      <c r="D24">
        <v>4</v>
      </c>
      <c r="E24">
        <v>5</v>
      </c>
      <c r="F24">
        <v>0</v>
      </c>
      <c r="G24">
        <v>0</v>
      </c>
      <c r="H24">
        <v>0</v>
      </c>
    </row>
    <row r="25" spans="3:8" ht="15">
      <c r="C25">
        <v>16</v>
      </c>
      <c r="D25">
        <v>3</v>
      </c>
      <c r="E25">
        <v>5</v>
      </c>
      <c r="F25">
        <v>0</v>
      </c>
      <c r="G25">
        <v>0</v>
      </c>
      <c r="H25">
        <v>5</v>
      </c>
    </row>
    <row r="26" spans="3:8" ht="15">
      <c r="C26">
        <v>17</v>
      </c>
      <c r="D26">
        <v>3</v>
      </c>
      <c r="E26">
        <v>5</v>
      </c>
      <c r="F26">
        <v>0</v>
      </c>
      <c r="G26">
        <v>0</v>
      </c>
      <c r="H26">
        <v>0</v>
      </c>
    </row>
    <row r="27" spans="3:8" ht="15">
      <c r="C27">
        <v>18</v>
      </c>
      <c r="D27">
        <v>4</v>
      </c>
      <c r="E27">
        <v>5</v>
      </c>
      <c r="F27">
        <v>0</v>
      </c>
      <c r="G27">
        <v>0</v>
      </c>
      <c r="H27">
        <v>0</v>
      </c>
    </row>
    <row r="28" spans="3:8" ht="15">
      <c r="C28">
        <v>19</v>
      </c>
      <c r="D28">
        <v>5</v>
      </c>
      <c r="E28">
        <v>5</v>
      </c>
      <c r="F28">
        <v>0</v>
      </c>
      <c r="G28">
        <v>0</v>
      </c>
      <c r="H28">
        <v>0</v>
      </c>
    </row>
    <row r="29" spans="3:8" ht="15">
      <c r="C29">
        <v>20</v>
      </c>
      <c r="D29">
        <v>5</v>
      </c>
      <c r="E29">
        <v>5</v>
      </c>
      <c r="F29">
        <v>0</v>
      </c>
      <c r="G29">
        <v>0</v>
      </c>
      <c r="H29">
        <v>0</v>
      </c>
    </row>
    <row r="30" spans="3:8" ht="15">
      <c r="C30">
        <v>21</v>
      </c>
      <c r="D30">
        <v>5</v>
      </c>
      <c r="E30">
        <v>5</v>
      </c>
      <c r="F30">
        <v>0</v>
      </c>
      <c r="G30">
        <v>0</v>
      </c>
      <c r="H30">
        <v>0</v>
      </c>
    </row>
    <row r="31" spans="3:8" ht="15">
      <c r="C31">
        <v>22</v>
      </c>
      <c r="D31">
        <v>4</v>
      </c>
      <c r="E31">
        <v>5</v>
      </c>
      <c r="F31">
        <v>0</v>
      </c>
      <c r="G31">
        <v>0</v>
      </c>
      <c r="H31">
        <v>0</v>
      </c>
    </row>
    <row r="32" spans="3:8" ht="15">
      <c r="C32">
        <v>23</v>
      </c>
      <c r="D32">
        <v>2</v>
      </c>
      <c r="E32">
        <v>0</v>
      </c>
      <c r="F32">
        <v>5</v>
      </c>
      <c r="G32">
        <v>0</v>
      </c>
      <c r="H32">
        <v>0</v>
      </c>
    </row>
    <row r="33" spans="3:8" ht="15">
      <c r="C33">
        <v>24</v>
      </c>
      <c r="D33">
        <v>5</v>
      </c>
      <c r="E33">
        <v>0</v>
      </c>
      <c r="F33">
        <v>5</v>
      </c>
      <c r="G33">
        <v>5</v>
      </c>
      <c r="H33">
        <v>5</v>
      </c>
    </row>
    <row r="34" spans="3:8" ht="15">
      <c r="C34">
        <v>25</v>
      </c>
      <c r="D34">
        <v>5</v>
      </c>
      <c r="E34">
        <v>0</v>
      </c>
      <c r="F34">
        <v>5</v>
      </c>
      <c r="G34">
        <v>5</v>
      </c>
      <c r="H34">
        <v>5</v>
      </c>
    </row>
    <row r="35" spans="3:8" ht="15">
      <c r="C35">
        <v>26</v>
      </c>
      <c r="D35">
        <v>3</v>
      </c>
      <c r="E35">
        <v>0</v>
      </c>
      <c r="F35">
        <v>5</v>
      </c>
      <c r="G35">
        <v>5</v>
      </c>
      <c r="H35">
        <v>5</v>
      </c>
    </row>
    <row r="36" spans="3:8" ht="15">
      <c r="C36">
        <v>27</v>
      </c>
      <c r="D36">
        <v>5</v>
      </c>
      <c r="E36">
        <v>0</v>
      </c>
      <c r="F36">
        <v>5</v>
      </c>
      <c r="G36">
        <v>5</v>
      </c>
      <c r="H36">
        <v>5</v>
      </c>
    </row>
    <row r="37" spans="3:8" ht="15">
      <c r="C37">
        <v>28</v>
      </c>
      <c r="D37">
        <v>3</v>
      </c>
      <c r="E37">
        <v>0</v>
      </c>
      <c r="F37">
        <v>5</v>
      </c>
      <c r="G37">
        <v>5</v>
      </c>
      <c r="H37">
        <v>5</v>
      </c>
    </row>
    <row r="38" spans="3:8" ht="15">
      <c r="C38">
        <v>29</v>
      </c>
      <c r="D38">
        <v>5</v>
      </c>
      <c r="E38">
        <v>0</v>
      </c>
      <c r="F38">
        <v>5</v>
      </c>
      <c r="G38">
        <v>5</v>
      </c>
      <c r="H38">
        <v>0</v>
      </c>
    </row>
    <row r="39" spans="3:8" ht="15">
      <c r="C39">
        <v>30</v>
      </c>
      <c r="D39">
        <v>5</v>
      </c>
      <c r="E39">
        <v>0</v>
      </c>
      <c r="F39">
        <v>5</v>
      </c>
      <c r="G39">
        <v>5</v>
      </c>
      <c r="H39">
        <v>0</v>
      </c>
    </row>
    <row r="40" spans="3:8" ht="15">
      <c r="C40">
        <v>31</v>
      </c>
      <c r="D40">
        <v>5</v>
      </c>
      <c r="E40">
        <v>0</v>
      </c>
      <c r="F40">
        <v>5</v>
      </c>
      <c r="G40">
        <v>5</v>
      </c>
      <c r="H40">
        <v>0</v>
      </c>
    </row>
    <row r="41" spans="3:8" ht="15">
      <c r="C41">
        <v>32</v>
      </c>
      <c r="D41">
        <v>5</v>
      </c>
      <c r="E41">
        <v>0</v>
      </c>
      <c r="F41">
        <v>5</v>
      </c>
      <c r="G41">
        <v>5</v>
      </c>
      <c r="H41">
        <v>0</v>
      </c>
    </row>
    <row r="42" spans="3:8" ht="15">
      <c r="C42">
        <v>33</v>
      </c>
      <c r="D42">
        <v>5</v>
      </c>
      <c r="E42">
        <v>0</v>
      </c>
      <c r="F42">
        <v>5</v>
      </c>
      <c r="G42">
        <v>5</v>
      </c>
      <c r="H42">
        <v>0</v>
      </c>
    </row>
    <row r="43" spans="3:8" ht="15">
      <c r="C43">
        <v>34</v>
      </c>
      <c r="D43">
        <v>5</v>
      </c>
      <c r="E43">
        <v>0</v>
      </c>
      <c r="F43">
        <v>5</v>
      </c>
      <c r="G43">
        <v>5</v>
      </c>
      <c r="H43">
        <v>0</v>
      </c>
    </row>
    <row r="44" spans="3:8" ht="15">
      <c r="C44">
        <v>35</v>
      </c>
      <c r="D44">
        <v>5</v>
      </c>
      <c r="E44">
        <v>0</v>
      </c>
      <c r="F44">
        <v>5</v>
      </c>
      <c r="G44">
        <v>5</v>
      </c>
      <c r="H44">
        <v>0</v>
      </c>
    </row>
    <row r="45" spans="3:8" ht="15">
      <c r="C45">
        <v>36</v>
      </c>
      <c r="D45">
        <v>5</v>
      </c>
      <c r="E45">
        <v>0</v>
      </c>
      <c r="F45">
        <v>5</v>
      </c>
      <c r="G45">
        <v>5</v>
      </c>
      <c r="H45">
        <v>0</v>
      </c>
    </row>
    <row r="47" spans="3:8" ht="15">
      <c r="C47">
        <v>37</v>
      </c>
      <c r="D47">
        <v>5</v>
      </c>
      <c r="E47">
        <v>0</v>
      </c>
      <c r="F47">
        <v>5</v>
      </c>
      <c r="G47">
        <v>5</v>
      </c>
      <c r="H47">
        <v>0</v>
      </c>
    </row>
    <row r="48" spans="3:8" ht="15">
      <c r="C48">
        <v>38</v>
      </c>
      <c r="D48">
        <v>5</v>
      </c>
      <c r="E48">
        <v>0</v>
      </c>
      <c r="F48">
        <v>5</v>
      </c>
      <c r="G48">
        <v>5</v>
      </c>
      <c r="H48">
        <v>0</v>
      </c>
    </row>
    <row r="49" spans="3:8" ht="15">
      <c r="C49">
        <v>39</v>
      </c>
      <c r="D49">
        <v>5</v>
      </c>
      <c r="E49">
        <v>0</v>
      </c>
      <c r="F49">
        <v>5</v>
      </c>
      <c r="G49">
        <v>5</v>
      </c>
      <c r="H49">
        <v>0</v>
      </c>
    </row>
    <row r="50" spans="3:8" ht="15">
      <c r="C50">
        <v>40</v>
      </c>
      <c r="D50">
        <v>5</v>
      </c>
      <c r="E50">
        <v>0</v>
      </c>
      <c r="F50">
        <v>5</v>
      </c>
      <c r="G50">
        <v>5</v>
      </c>
      <c r="H50">
        <v>0</v>
      </c>
    </row>
    <row r="51" spans="3:8" ht="15">
      <c r="C51">
        <v>41</v>
      </c>
      <c r="D51">
        <v>5</v>
      </c>
      <c r="E51">
        <v>0</v>
      </c>
      <c r="F51">
        <v>5</v>
      </c>
      <c r="G51">
        <v>5</v>
      </c>
      <c r="H51">
        <v>0</v>
      </c>
    </row>
    <row r="52" spans="3:8" ht="15">
      <c r="C52">
        <v>42</v>
      </c>
      <c r="D52">
        <v>5</v>
      </c>
      <c r="E52">
        <v>0</v>
      </c>
      <c r="F52">
        <v>5</v>
      </c>
      <c r="G52">
        <v>5</v>
      </c>
      <c r="H52">
        <v>0</v>
      </c>
    </row>
    <row r="53" spans="3:8" ht="15">
      <c r="C53">
        <v>43</v>
      </c>
      <c r="D53">
        <v>5</v>
      </c>
      <c r="E53">
        <v>0</v>
      </c>
      <c r="F53">
        <v>5</v>
      </c>
      <c r="G53">
        <v>5</v>
      </c>
      <c r="H53">
        <v>0</v>
      </c>
    </row>
    <row r="54" spans="3:8" ht="15">
      <c r="C54">
        <v>44</v>
      </c>
      <c r="D54">
        <v>5</v>
      </c>
      <c r="E54">
        <v>0</v>
      </c>
      <c r="F54">
        <v>5</v>
      </c>
      <c r="G54">
        <v>5</v>
      </c>
      <c r="H54">
        <v>0</v>
      </c>
    </row>
    <row r="55" spans="3:8" ht="15">
      <c r="C55">
        <v>45</v>
      </c>
      <c r="D55">
        <v>5</v>
      </c>
      <c r="E55">
        <v>0</v>
      </c>
      <c r="F55">
        <v>5</v>
      </c>
      <c r="G55">
        <v>5</v>
      </c>
      <c r="H55">
        <v>0</v>
      </c>
    </row>
    <row r="56" spans="3:8" ht="15">
      <c r="C56">
        <v>46</v>
      </c>
      <c r="D56">
        <v>5</v>
      </c>
      <c r="E56">
        <v>0</v>
      </c>
      <c r="F56">
        <v>5</v>
      </c>
      <c r="G56">
        <v>5</v>
      </c>
      <c r="H56">
        <v>0</v>
      </c>
    </row>
    <row r="57" spans="3:8" ht="15">
      <c r="C57">
        <v>47</v>
      </c>
      <c r="D57">
        <v>5</v>
      </c>
      <c r="E57">
        <v>0</v>
      </c>
      <c r="F57">
        <v>5</v>
      </c>
      <c r="G57">
        <v>5</v>
      </c>
      <c r="H57">
        <v>0</v>
      </c>
    </row>
    <row r="58" spans="3:8" ht="15">
      <c r="C58">
        <v>48</v>
      </c>
      <c r="D58">
        <v>5</v>
      </c>
      <c r="E58">
        <v>0</v>
      </c>
      <c r="F58">
        <v>5</v>
      </c>
      <c r="G58">
        <v>5</v>
      </c>
      <c r="H58">
        <v>0</v>
      </c>
    </row>
    <row r="59" spans="3:8" ht="15">
      <c r="C59">
        <v>49</v>
      </c>
      <c r="D59">
        <v>5</v>
      </c>
      <c r="E59">
        <v>0</v>
      </c>
      <c r="F59">
        <v>5</v>
      </c>
      <c r="G59">
        <v>5</v>
      </c>
      <c r="H59">
        <v>0</v>
      </c>
    </row>
    <row r="60" spans="3:8" ht="15">
      <c r="C60">
        <v>50</v>
      </c>
      <c r="D60">
        <v>5</v>
      </c>
      <c r="E60">
        <v>0</v>
      </c>
      <c r="F60">
        <v>5</v>
      </c>
      <c r="G60">
        <v>5</v>
      </c>
      <c r="H60">
        <v>5</v>
      </c>
    </row>
    <row r="61" spans="3:8" ht="15">
      <c r="C61">
        <v>51</v>
      </c>
      <c r="D61">
        <v>5</v>
      </c>
      <c r="E61">
        <v>0</v>
      </c>
      <c r="F61">
        <v>5</v>
      </c>
      <c r="G61">
        <v>5</v>
      </c>
      <c r="H61">
        <v>5</v>
      </c>
    </row>
    <row r="62" spans="3:8" ht="15">
      <c r="C62">
        <v>52</v>
      </c>
      <c r="D62">
        <v>5</v>
      </c>
      <c r="E62">
        <v>0</v>
      </c>
      <c r="F62">
        <v>5</v>
      </c>
      <c r="G62">
        <v>5</v>
      </c>
      <c r="H62">
        <v>5</v>
      </c>
    </row>
    <row r="63" spans="3:8" ht="15">
      <c r="C63">
        <v>53</v>
      </c>
      <c r="D63">
        <v>5</v>
      </c>
      <c r="E63">
        <v>0</v>
      </c>
      <c r="F63">
        <v>5</v>
      </c>
      <c r="G63">
        <v>5</v>
      </c>
      <c r="H63">
        <v>5</v>
      </c>
    </row>
    <row r="64" spans="3:8" ht="15">
      <c r="C64">
        <v>54</v>
      </c>
      <c r="D64">
        <v>5</v>
      </c>
      <c r="E64">
        <v>0</v>
      </c>
      <c r="F64">
        <v>5</v>
      </c>
      <c r="G64">
        <v>5</v>
      </c>
      <c r="H64">
        <v>5</v>
      </c>
    </row>
    <row r="65" spans="3:8" ht="15">
      <c r="C65">
        <v>55</v>
      </c>
      <c r="D65">
        <v>5</v>
      </c>
      <c r="E65">
        <v>0</v>
      </c>
      <c r="F65">
        <v>5</v>
      </c>
      <c r="G65">
        <v>5</v>
      </c>
      <c r="H65">
        <v>5</v>
      </c>
    </row>
    <row r="66" spans="3:8" ht="15">
      <c r="C66">
        <v>56</v>
      </c>
      <c r="D66">
        <v>5</v>
      </c>
      <c r="E66">
        <v>0</v>
      </c>
      <c r="F66">
        <v>5</v>
      </c>
      <c r="G66">
        <v>5</v>
      </c>
      <c r="H66">
        <v>5</v>
      </c>
    </row>
    <row r="67" spans="3:8" ht="15">
      <c r="C67">
        <v>57</v>
      </c>
      <c r="D67">
        <v>5</v>
      </c>
      <c r="E67">
        <v>0</v>
      </c>
      <c r="F67">
        <v>5</v>
      </c>
      <c r="G67">
        <v>5</v>
      </c>
      <c r="H67">
        <v>5</v>
      </c>
    </row>
    <row r="68" spans="3:8" ht="15">
      <c r="C68">
        <v>58</v>
      </c>
      <c r="D68">
        <v>5</v>
      </c>
      <c r="E68">
        <v>0</v>
      </c>
      <c r="F68">
        <v>5</v>
      </c>
      <c r="G68">
        <v>5</v>
      </c>
      <c r="H68">
        <v>5</v>
      </c>
    </row>
    <row r="69" spans="3:8" ht="15">
      <c r="C69">
        <v>59</v>
      </c>
      <c r="D69">
        <v>5</v>
      </c>
      <c r="E69">
        <v>0</v>
      </c>
      <c r="F69">
        <v>5</v>
      </c>
      <c r="G69">
        <v>5</v>
      </c>
      <c r="H69">
        <v>5</v>
      </c>
    </row>
    <row r="70" spans="3:8" ht="15">
      <c r="C70">
        <v>60</v>
      </c>
      <c r="D70">
        <v>2</v>
      </c>
      <c r="E70">
        <v>0</v>
      </c>
      <c r="F70">
        <v>5</v>
      </c>
      <c r="G70">
        <v>5</v>
      </c>
      <c r="H70">
        <v>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1:H70"/>
  <sheetViews>
    <sheetView zoomScalePageLayoutView="0" workbookViewId="0" topLeftCell="A1">
      <selection activeCell="C1" sqref="C1:F4"/>
    </sheetView>
  </sheetViews>
  <sheetFormatPr defaultColWidth="9.140625" defaultRowHeight="15"/>
  <sheetData>
    <row r="1" spans="3:6" ht="45">
      <c r="C1" s="9" t="s">
        <v>74</v>
      </c>
      <c r="D1" t="s">
        <v>75</v>
      </c>
      <c r="F1" s="10">
        <v>0.2325886990801577</v>
      </c>
    </row>
    <row r="2" spans="3:6" ht="15.75">
      <c r="C2" s="8"/>
      <c r="D2" t="s">
        <v>76</v>
      </c>
      <c r="F2" s="10">
        <v>0.25492772667542707</v>
      </c>
    </row>
    <row r="3" spans="3:6" ht="15.75">
      <c r="C3" s="8"/>
      <c r="D3" t="s">
        <v>77</v>
      </c>
      <c r="F3" s="10">
        <v>0.2706964520367937</v>
      </c>
    </row>
    <row r="4" spans="3:6" ht="15.75">
      <c r="C4" s="8"/>
      <c r="D4" t="s">
        <v>78</v>
      </c>
      <c r="F4" s="10">
        <v>0.24178712220762155</v>
      </c>
    </row>
    <row r="10" spans="3:8" ht="15">
      <c r="C10">
        <v>1</v>
      </c>
      <c r="D10">
        <v>5</v>
      </c>
      <c r="E10">
        <v>5</v>
      </c>
      <c r="F10">
        <v>0</v>
      </c>
      <c r="G10">
        <v>5</v>
      </c>
      <c r="H10">
        <v>5</v>
      </c>
    </row>
    <row r="11" spans="3:8" ht="15">
      <c r="C11">
        <v>2</v>
      </c>
      <c r="D11">
        <v>5</v>
      </c>
      <c r="E11">
        <v>0</v>
      </c>
      <c r="F11">
        <v>5</v>
      </c>
      <c r="G11">
        <v>5</v>
      </c>
      <c r="H11">
        <v>5</v>
      </c>
    </row>
    <row r="12" spans="3:8" ht="15">
      <c r="C12">
        <v>3</v>
      </c>
      <c r="D12">
        <v>5</v>
      </c>
      <c r="E12">
        <v>0</v>
      </c>
      <c r="F12">
        <v>5</v>
      </c>
      <c r="G12">
        <v>5</v>
      </c>
      <c r="H12">
        <v>5</v>
      </c>
    </row>
    <row r="13" spans="3:8" ht="15">
      <c r="C13">
        <v>4</v>
      </c>
      <c r="D13">
        <v>5</v>
      </c>
      <c r="E13">
        <v>5</v>
      </c>
      <c r="F13">
        <v>5</v>
      </c>
      <c r="G13">
        <v>5</v>
      </c>
      <c r="H13">
        <v>5</v>
      </c>
    </row>
    <row r="14" spans="3:8" ht="15">
      <c r="C14">
        <v>5</v>
      </c>
      <c r="D14">
        <v>5</v>
      </c>
      <c r="E14">
        <v>5</v>
      </c>
      <c r="F14">
        <v>0</v>
      </c>
      <c r="G14">
        <v>0</v>
      </c>
      <c r="H14">
        <v>0</v>
      </c>
    </row>
    <row r="15" spans="3:8" ht="15">
      <c r="C15">
        <v>6</v>
      </c>
      <c r="D15">
        <v>5</v>
      </c>
      <c r="E15">
        <v>5</v>
      </c>
      <c r="F15">
        <v>0</v>
      </c>
      <c r="G15">
        <v>0</v>
      </c>
      <c r="H15">
        <v>0</v>
      </c>
    </row>
    <row r="16" spans="3:8" ht="15">
      <c r="C16">
        <v>7</v>
      </c>
      <c r="D16">
        <v>5</v>
      </c>
      <c r="E16">
        <v>0</v>
      </c>
      <c r="F16">
        <v>5</v>
      </c>
      <c r="G16">
        <v>5</v>
      </c>
      <c r="H16">
        <v>0</v>
      </c>
    </row>
    <row r="17" spans="3:8" ht="15">
      <c r="C17">
        <v>8</v>
      </c>
      <c r="D17">
        <v>5</v>
      </c>
      <c r="E17">
        <v>0</v>
      </c>
      <c r="F17">
        <v>5</v>
      </c>
      <c r="G17">
        <v>5</v>
      </c>
      <c r="H17">
        <v>0</v>
      </c>
    </row>
    <row r="18" spans="3:8" ht="15">
      <c r="C18">
        <v>9</v>
      </c>
      <c r="D18">
        <v>5</v>
      </c>
      <c r="E18">
        <v>0</v>
      </c>
      <c r="F18">
        <v>5</v>
      </c>
      <c r="G18">
        <v>5</v>
      </c>
      <c r="H18">
        <v>0</v>
      </c>
    </row>
    <row r="19" spans="3:8" ht="15">
      <c r="C19">
        <v>10</v>
      </c>
      <c r="D19">
        <v>5</v>
      </c>
      <c r="E19">
        <v>5</v>
      </c>
      <c r="F19">
        <v>0</v>
      </c>
      <c r="G19">
        <v>5</v>
      </c>
      <c r="H19">
        <v>0</v>
      </c>
    </row>
    <row r="20" spans="3:8" ht="15">
      <c r="C20">
        <v>11</v>
      </c>
      <c r="D20">
        <v>5</v>
      </c>
      <c r="E20">
        <v>5</v>
      </c>
      <c r="F20">
        <v>5</v>
      </c>
      <c r="G20">
        <v>5</v>
      </c>
      <c r="H20">
        <v>0</v>
      </c>
    </row>
    <row r="21" spans="3:8" ht="15">
      <c r="C21">
        <v>12</v>
      </c>
      <c r="D21">
        <v>5</v>
      </c>
      <c r="E21">
        <v>5</v>
      </c>
      <c r="F21">
        <v>0</v>
      </c>
      <c r="G21">
        <v>5</v>
      </c>
      <c r="H21">
        <v>0</v>
      </c>
    </row>
    <row r="22" spans="3:8" ht="15">
      <c r="C22">
        <v>13</v>
      </c>
      <c r="D22">
        <v>5</v>
      </c>
      <c r="E22">
        <v>5</v>
      </c>
      <c r="F22">
        <v>5</v>
      </c>
      <c r="G22">
        <v>5</v>
      </c>
      <c r="H22">
        <v>5</v>
      </c>
    </row>
    <row r="23" spans="3:8" ht="15">
      <c r="C23">
        <v>14</v>
      </c>
      <c r="D23">
        <v>5</v>
      </c>
      <c r="E23">
        <v>5</v>
      </c>
      <c r="F23">
        <v>5</v>
      </c>
      <c r="G23">
        <v>5</v>
      </c>
      <c r="H23">
        <v>0</v>
      </c>
    </row>
    <row r="24" spans="3:8" ht="15">
      <c r="C24">
        <v>15</v>
      </c>
      <c r="D24">
        <v>5</v>
      </c>
      <c r="E24">
        <v>5</v>
      </c>
      <c r="F24">
        <v>5</v>
      </c>
      <c r="G24">
        <v>5</v>
      </c>
      <c r="H24">
        <v>0</v>
      </c>
    </row>
    <row r="25" spans="3:8" ht="15">
      <c r="C25">
        <v>16</v>
      </c>
      <c r="D25">
        <v>5</v>
      </c>
      <c r="E25">
        <v>5</v>
      </c>
      <c r="F25">
        <v>5</v>
      </c>
      <c r="G25">
        <v>5</v>
      </c>
      <c r="H25">
        <v>5</v>
      </c>
    </row>
    <row r="26" spans="3:8" ht="15">
      <c r="C26">
        <v>17</v>
      </c>
      <c r="D26">
        <v>5</v>
      </c>
      <c r="E26">
        <v>5</v>
      </c>
      <c r="F26">
        <v>0</v>
      </c>
      <c r="G26">
        <v>0</v>
      </c>
      <c r="H26">
        <v>0</v>
      </c>
    </row>
    <row r="27" spans="3:8" ht="15">
      <c r="C27">
        <v>18</v>
      </c>
      <c r="D27">
        <v>5</v>
      </c>
      <c r="E27">
        <v>5</v>
      </c>
      <c r="F27">
        <v>0</v>
      </c>
      <c r="G27">
        <v>5</v>
      </c>
      <c r="H27">
        <v>5</v>
      </c>
    </row>
    <row r="28" spans="3:8" ht="15">
      <c r="C28">
        <v>19</v>
      </c>
      <c r="D28">
        <v>5</v>
      </c>
      <c r="E28">
        <v>5</v>
      </c>
      <c r="F28">
        <v>0</v>
      </c>
      <c r="G28">
        <v>5</v>
      </c>
      <c r="H28">
        <v>5</v>
      </c>
    </row>
    <row r="29" spans="3:8" ht="15">
      <c r="C29">
        <v>20</v>
      </c>
      <c r="D29">
        <v>5</v>
      </c>
      <c r="E29">
        <v>0</v>
      </c>
      <c r="F29">
        <v>0</v>
      </c>
      <c r="G29">
        <v>0</v>
      </c>
      <c r="H29">
        <v>0</v>
      </c>
    </row>
    <row r="30" spans="3:8" ht="15">
      <c r="C30">
        <v>21</v>
      </c>
      <c r="D30">
        <v>5</v>
      </c>
      <c r="E30">
        <v>0</v>
      </c>
      <c r="F30">
        <v>0</v>
      </c>
      <c r="G30">
        <v>0</v>
      </c>
      <c r="H30">
        <v>0</v>
      </c>
    </row>
    <row r="31" spans="3:8" ht="15">
      <c r="C31">
        <v>22</v>
      </c>
      <c r="D31">
        <v>5</v>
      </c>
      <c r="E31">
        <v>0</v>
      </c>
      <c r="F31">
        <v>0</v>
      </c>
      <c r="G31">
        <v>0</v>
      </c>
      <c r="H31">
        <v>0</v>
      </c>
    </row>
    <row r="32" spans="3:8" ht="15">
      <c r="C32">
        <v>23</v>
      </c>
      <c r="D32">
        <v>5</v>
      </c>
      <c r="E32">
        <v>0</v>
      </c>
      <c r="F32">
        <v>5</v>
      </c>
      <c r="G32">
        <v>5</v>
      </c>
      <c r="H32">
        <v>0</v>
      </c>
    </row>
    <row r="33" spans="3:8" ht="15">
      <c r="C33">
        <v>24</v>
      </c>
      <c r="D33">
        <v>5</v>
      </c>
      <c r="E33">
        <v>0</v>
      </c>
      <c r="F33">
        <v>5</v>
      </c>
      <c r="G33">
        <v>5</v>
      </c>
      <c r="H33">
        <v>0</v>
      </c>
    </row>
    <row r="34" spans="3:8" ht="15">
      <c r="C34">
        <v>25</v>
      </c>
      <c r="D34">
        <v>5</v>
      </c>
      <c r="E34">
        <v>0</v>
      </c>
      <c r="F34">
        <v>5</v>
      </c>
      <c r="G34">
        <v>5</v>
      </c>
      <c r="H34">
        <v>0</v>
      </c>
    </row>
    <row r="35" spans="3:8" ht="15">
      <c r="C35">
        <v>26</v>
      </c>
      <c r="D35">
        <v>5</v>
      </c>
      <c r="E35">
        <v>0</v>
      </c>
      <c r="F35">
        <v>5</v>
      </c>
      <c r="G35">
        <v>5</v>
      </c>
      <c r="H35">
        <v>0</v>
      </c>
    </row>
    <row r="36" spans="3:8" ht="15">
      <c r="C36">
        <v>27</v>
      </c>
      <c r="D36">
        <v>5</v>
      </c>
      <c r="E36">
        <v>0</v>
      </c>
      <c r="F36">
        <v>5</v>
      </c>
      <c r="G36">
        <v>5</v>
      </c>
      <c r="H36">
        <v>0</v>
      </c>
    </row>
    <row r="37" spans="3:8" ht="15">
      <c r="C37">
        <v>28</v>
      </c>
      <c r="D37">
        <v>5</v>
      </c>
      <c r="E37">
        <v>0</v>
      </c>
      <c r="F37">
        <v>5</v>
      </c>
      <c r="G37">
        <v>5</v>
      </c>
      <c r="H37">
        <v>0</v>
      </c>
    </row>
    <row r="38" spans="3:8" ht="15">
      <c r="C38">
        <v>29</v>
      </c>
      <c r="D38">
        <v>5</v>
      </c>
      <c r="E38">
        <v>0</v>
      </c>
      <c r="F38">
        <v>5</v>
      </c>
      <c r="G38">
        <v>5</v>
      </c>
      <c r="H38">
        <v>0</v>
      </c>
    </row>
    <row r="39" spans="3:8" ht="15">
      <c r="C39">
        <v>30</v>
      </c>
      <c r="D39">
        <v>5</v>
      </c>
      <c r="E39">
        <v>0</v>
      </c>
      <c r="F39">
        <v>5</v>
      </c>
      <c r="G39">
        <v>5</v>
      </c>
      <c r="H39">
        <v>0</v>
      </c>
    </row>
    <row r="40" spans="3:8" ht="15">
      <c r="C40">
        <v>31</v>
      </c>
      <c r="D40">
        <v>5</v>
      </c>
      <c r="E40">
        <v>0</v>
      </c>
      <c r="F40">
        <v>0</v>
      </c>
      <c r="G40">
        <v>0</v>
      </c>
      <c r="H40">
        <v>0</v>
      </c>
    </row>
    <row r="41" spans="3:8" ht="15">
      <c r="C41">
        <v>32</v>
      </c>
      <c r="D41">
        <v>5</v>
      </c>
      <c r="E41">
        <v>0</v>
      </c>
      <c r="F41">
        <v>5</v>
      </c>
      <c r="G41">
        <v>5</v>
      </c>
      <c r="H41">
        <v>0</v>
      </c>
    </row>
    <row r="42" spans="3:8" ht="15">
      <c r="C42">
        <v>33</v>
      </c>
      <c r="D42">
        <v>5</v>
      </c>
      <c r="E42">
        <v>0</v>
      </c>
      <c r="F42">
        <v>5</v>
      </c>
      <c r="G42">
        <v>5</v>
      </c>
      <c r="H42">
        <v>0</v>
      </c>
    </row>
    <row r="43" spans="3:8" ht="15">
      <c r="C43">
        <v>34</v>
      </c>
      <c r="D43">
        <v>5</v>
      </c>
      <c r="E43">
        <v>0</v>
      </c>
      <c r="F43">
        <v>5</v>
      </c>
      <c r="G43">
        <v>5</v>
      </c>
      <c r="H43">
        <v>0</v>
      </c>
    </row>
    <row r="44" spans="3:8" ht="15">
      <c r="C44">
        <v>35</v>
      </c>
      <c r="D44">
        <v>5</v>
      </c>
      <c r="E44">
        <v>0</v>
      </c>
      <c r="F44">
        <v>5</v>
      </c>
      <c r="G44">
        <v>5</v>
      </c>
      <c r="H44">
        <v>0</v>
      </c>
    </row>
    <row r="45" spans="3:8" ht="15">
      <c r="C45">
        <v>36</v>
      </c>
      <c r="D45">
        <v>5</v>
      </c>
      <c r="E45">
        <v>0</v>
      </c>
      <c r="F45">
        <v>5</v>
      </c>
      <c r="G45">
        <v>5</v>
      </c>
      <c r="H45">
        <v>0</v>
      </c>
    </row>
    <row r="47" spans="3:8" ht="15">
      <c r="C47">
        <v>37</v>
      </c>
      <c r="D47">
        <v>5</v>
      </c>
      <c r="E47">
        <v>0</v>
      </c>
      <c r="F47">
        <v>5</v>
      </c>
      <c r="G47">
        <v>5</v>
      </c>
      <c r="H47">
        <v>0</v>
      </c>
    </row>
    <row r="48" spans="3:8" ht="15">
      <c r="C48">
        <v>38</v>
      </c>
      <c r="D48">
        <v>5</v>
      </c>
      <c r="E48">
        <v>0</v>
      </c>
      <c r="F48">
        <v>5</v>
      </c>
      <c r="G48">
        <v>5</v>
      </c>
      <c r="H48">
        <v>0</v>
      </c>
    </row>
    <row r="49" spans="3:8" ht="15">
      <c r="C49">
        <v>39</v>
      </c>
      <c r="D49">
        <v>5</v>
      </c>
      <c r="E49">
        <v>0</v>
      </c>
      <c r="F49">
        <v>5</v>
      </c>
      <c r="G49">
        <v>5</v>
      </c>
      <c r="H49">
        <v>0</v>
      </c>
    </row>
    <row r="50" spans="3:8" ht="15">
      <c r="C50">
        <v>40</v>
      </c>
      <c r="D50">
        <v>5</v>
      </c>
      <c r="E50">
        <v>0</v>
      </c>
      <c r="F50">
        <v>5</v>
      </c>
      <c r="G50">
        <v>5</v>
      </c>
      <c r="H50">
        <v>0</v>
      </c>
    </row>
    <row r="51" spans="3:8" ht="15">
      <c r="C51">
        <v>41</v>
      </c>
      <c r="D51">
        <v>5</v>
      </c>
      <c r="E51">
        <v>0</v>
      </c>
      <c r="F51">
        <v>5</v>
      </c>
      <c r="G51">
        <v>5</v>
      </c>
      <c r="H51">
        <v>0</v>
      </c>
    </row>
    <row r="52" spans="3:8" ht="15">
      <c r="C52">
        <v>42</v>
      </c>
      <c r="D52">
        <v>5</v>
      </c>
      <c r="E52">
        <v>0</v>
      </c>
      <c r="F52">
        <v>5</v>
      </c>
      <c r="G52">
        <v>5</v>
      </c>
      <c r="H52">
        <v>0</v>
      </c>
    </row>
    <row r="53" spans="3:8" ht="15">
      <c r="C53">
        <v>43</v>
      </c>
      <c r="D53">
        <v>5</v>
      </c>
      <c r="E53">
        <v>0</v>
      </c>
      <c r="F53">
        <v>5</v>
      </c>
      <c r="G53">
        <v>5</v>
      </c>
      <c r="H53">
        <v>0</v>
      </c>
    </row>
    <row r="54" spans="3:8" ht="15">
      <c r="C54">
        <v>44</v>
      </c>
      <c r="D54">
        <v>5</v>
      </c>
      <c r="E54">
        <v>0</v>
      </c>
      <c r="F54">
        <v>5</v>
      </c>
      <c r="G54">
        <v>5</v>
      </c>
      <c r="H54">
        <v>0</v>
      </c>
    </row>
    <row r="55" spans="3:8" ht="15">
      <c r="C55">
        <v>45</v>
      </c>
      <c r="D55">
        <v>5</v>
      </c>
      <c r="E55">
        <v>0</v>
      </c>
      <c r="F55">
        <v>5</v>
      </c>
      <c r="G55">
        <v>5</v>
      </c>
      <c r="H55">
        <v>0</v>
      </c>
    </row>
    <row r="56" spans="3:8" ht="15">
      <c r="C56">
        <v>46</v>
      </c>
      <c r="D56">
        <v>5</v>
      </c>
      <c r="E56">
        <v>0</v>
      </c>
      <c r="F56">
        <v>5</v>
      </c>
      <c r="G56">
        <v>5</v>
      </c>
      <c r="H56">
        <v>0</v>
      </c>
    </row>
    <row r="57" spans="3:8" ht="15">
      <c r="C57">
        <v>47</v>
      </c>
      <c r="D57">
        <v>5</v>
      </c>
      <c r="E57">
        <v>0</v>
      </c>
      <c r="F57">
        <v>5</v>
      </c>
      <c r="G57">
        <v>5</v>
      </c>
      <c r="H57">
        <v>0</v>
      </c>
    </row>
    <row r="58" spans="3:8" ht="15">
      <c r="C58">
        <v>48</v>
      </c>
      <c r="D58">
        <v>5</v>
      </c>
      <c r="E58">
        <v>0</v>
      </c>
      <c r="F58">
        <v>5</v>
      </c>
      <c r="G58">
        <v>5</v>
      </c>
      <c r="H58">
        <v>0</v>
      </c>
    </row>
    <row r="59" spans="3:8" ht="15">
      <c r="C59">
        <v>49</v>
      </c>
      <c r="D59">
        <v>5</v>
      </c>
      <c r="E59">
        <v>0</v>
      </c>
      <c r="F59">
        <v>5</v>
      </c>
      <c r="G59">
        <v>5</v>
      </c>
      <c r="H59">
        <v>0</v>
      </c>
    </row>
    <row r="60" spans="3:8" ht="15">
      <c r="C60">
        <v>50</v>
      </c>
      <c r="D60">
        <v>5</v>
      </c>
      <c r="E60">
        <v>0</v>
      </c>
      <c r="F60">
        <v>5</v>
      </c>
      <c r="G60">
        <v>5</v>
      </c>
      <c r="H60">
        <v>0</v>
      </c>
    </row>
    <row r="61" spans="3:8" ht="15">
      <c r="C61">
        <v>51</v>
      </c>
      <c r="D61">
        <v>5</v>
      </c>
      <c r="E61">
        <v>0</v>
      </c>
      <c r="F61">
        <v>5</v>
      </c>
      <c r="G61">
        <v>5</v>
      </c>
      <c r="H61">
        <v>0</v>
      </c>
    </row>
    <row r="62" spans="3:8" ht="15">
      <c r="C62">
        <v>52</v>
      </c>
      <c r="D62">
        <v>5</v>
      </c>
      <c r="E62">
        <v>0</v>
      </c>
      <c r="F62">
        <v>5</v>
      </c>
      <c r="G62">
        <v>5</v>
      </c>
      <c r="H62">
        <v>0</v>
      </c>
    </row>
    <row r="63" spans="3:8" ht="15">
      <c r="C63">
        <v>53</v>
      </c>
      <c r="D63">
        <v>5</v>
      </c>
      <c r="E63">
        <v>0</v>
      </c>
      <c r="F63">
        <v>5</v>
      </c>
      <c r="G63">
        <v>5</v>
      </c>
      <c r="H63">
        <v>0</v>
      </c>
    </row>
    <row r="64" spans="3:8" ht="15">
      <c r="C64">
        <v>54</v>
      </c>
      <c r="D64">
        <v>5</v>
      </c>
      <c r="E64">
        <v>0</v>
      </c>
      <c r="F64">
        <v>5</v>
      </c>
      <c r="G64">
        <v>5</v>
      </c>
      <c r="H64">
        <v>0</v>
      </c>
    </row>
    <row r="65" spans="3:8" ht="15">
      <c r="C65">
        <v>55</v>
      </c>
      <c r="D65">
        <v>5</v>
      </c>
      <c r="E65">
        <v>0</v>
      </c>
      <c r="F65">
        <v>5</v>
      </c>
      <c r="G65">
        <v>5</v>
      </c>
      <c r="H65">
        <v>0</v>
      </c>
    </row>
    <row r="66" spans="3:8" ht="15">
      <c r="C66">
        <v>56</v>
      </c>
      <c r="D66">
        <v>5</v>
      </c>
      <c r="E66">
        <v>0</v>
      </c>
      <c r="F66">
        <v>5</v>
      </c>
      <c r="G66">
        <v>5</v>
      </c>
      <c r="H66">
        <v>0</v>
      </c>
    </row>
    <row r="67" spans="3:8" ht="15">
      <c r="C67">
        <v>57</v>
      </c>
      <c r="D67">
        <v>5</v>
      </c>
      <c r="E67">
        <v>0</v>
      </c>
      <c r="F67">
        <v>5</v>
      </c>
      <c r="G67">
        <v>5</v>
      </c>
      <c r="H67">
        <v>0</v>
      </c>
    </row>
    <row r="68" spans="3:8" ht="15">
      <c r="C68">
        <v>58</v>
      </c>
      <c r="D68">
        <v>5</v>
      </c>
      <c r="E68">
        <v>0</v>
      </c>
      <c r="F68">
        <v>5</v>
      </c>
      <c r="G68">
        <v>5</v>
      </c>
      <c r="H68">
        <v>0</v>
      </c>
    </row>
    <row r="69" spans="3:8" ht="15">
      <c r="C69">
        <v>59</v>
      </c>
      <c r="D69">
        <v>5</v>
      </c>
      <c r="E69">
        <v>0</v>
      </c>
      <c r="F69">
        <v>5</v>
      </c>
      <c r="G69">
        <v>5</v>
      </c>
      <c r="H69">
        <v>0</v>
      </c>
    </row>
    <row r="70" spans="3:8" ht="15">
      <c r="C70">
        <v>60</v>
      </c>
      <c r="D70">
        <v>5</v>
      </c>
      <c r="E70">
        <v>0</v>
      </c>
      <c r="F70">
        <v>5</v>
      </c>
      <c r="G70">
        <v>5</v>
      </c>
      <c r="H70">
        <v>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C1:H70"/>
  <sheetViews>
    <sheetView zoomScalePageLayoutView="0" workbookViewId="0" topLeftCell="A1">
      <selection activeCell="C1" sqref="C1:F4"/>
    </sheetView>
  </sheetViews>
  <sheetFormatPr defaultColWidth="9.140625" defaultRowHeight="15"/>
  <sheetData>
    <row r="1" spans="3:6" ht="45">
      <c r="C1" s="9" t="s">
        <v>74</v>
      </c>
      <c r="D1" t="s">
        <v>75</v>
      </c>
      <c r="F1" s="10">
        <v>0.2325886990801577</v>
      </c>
    </row>
    <row r="2" spans="3:6" ht="15.75">
      <c r="C2" s="8"/>
      <c r="D2" t="s">
        <v>76</v>
      </c>
      <c r="F2" s="10">
        <v>0.25492772667542707</v>
      </c>
    </row>
    <row r="3" spans="3:6" ht="15.75">
      <c r="C3" s="8"/>
      <c r="D3" t="s">
        <v>77</v>
      </c>
      <c r="F3" s="10">
        <v>0.2706964520367937</v>
      </c>
    </row>
    <row r="4" spans="3:6" ht="15.75">
      <c r="C4" s="8"/>
      <c r="D4" t="s">
        <v>78</v>
      </c>
      <c r="F4" s="10">
        <v>0.24178712220762155</v>
      </c>
    </row>
    <row r="10" spans="3:8" ht="15">
      <c r="C10">
        <v>1</v>
      </c>
      <c r="D10">
        <v>5</v>
      </c>
      <c r="E10">
        <v>5</v>
      </c>
      <c r="F10">
        <v>0</v>
      </c>
      <c r="G10">
        <v>5</v>
      </c>
      <c r="H10">
        <v>5</v>
      </c>
    </row>
    <row r="11" spans="3:8" ht="15">
      <c r="C11">
        <v>2</v>
      </c>
      <c r="D11">
        <v>5</v>
      </c>
      <c r="E11">
        <v>0</v>
      </c>
      <c r="F11">
        <v>5</v>
      </c>
      <c r="G11">
        <v>5</v>
      </c>
      <c r="H11">
        <v>5</v>
      </c>
    </row>
    <row r="12" spans="3:8" ht="15">
      <c r="C12">
        <v>3</v>
      </c>
      <c r="D12">
        <v>5</v>
      </c>
      <c r="E12">
        <v>0</v>
      </c>
      <c r="F12">
        <v>2</v>
      </c>
      <c r="G12">
        <v>5</v>
      </c>
      <c r="H12">
        <v>5</v>
      </c>
    </row>
    <row r="13" spans="3:8" ht="15">
      <c r="C13">
        <v>4</v>
      </c>
      <c r="D13">
        <v>5</v>
      </c>
      <c r="E13">
        <v>5</v>
      </c>
      <c r="F13">
        <v>2</v>
      </c>
      <c r="G13">
        <v>5</v>
      </c>
      <c r="H13">
        <v>4</v>
      </c>
    </row>
    <row r="14" spans="3:8" ht="15">
      <c r="C14">
        <v>5</v>
      </c>
      <c r="D14">
        <v>5</v>
      </c>
      <c r="E14">
        <v>4</v>
      </c>
      <c r="F14">
        <v>0</v>
      </c>
      <c r="G14">
        <v>0</v>
      </c>
      <c r="H14">
        <v>0</v>
      </c>
    </row>
    <row r="15" spans="3:8" ht="15">
      <c r="C15">
        <v>6</v>
      </c>
      <c r="D15">
        <v>5</v>
      </c>
      <c r="E15">
        <v>5</v>
      </c>
      <c r="F15">
        <v>0</v>
      </c>
      <c r="G15">
        <v>0</v>
      </c>
      <c r="H15">
        <v>0</v>
      </c>
    </row>
    <row r="16" spans="3:8" ht="15">
      <c r="C16">
        <v>7</v>
      </c>
      <c r="D16">
        <v>5</v>
      </c>
      <c r="E16">
        <v>3</v>
      </c>
      <c r="F16">
        <v>2</v>
      </c>
      <c r="G16">
        <v>5</v>
      </c>
      <c r="H16">
        <v>2</v>
      </c>
    </row>
    <row r="17" spans="3:8" ht="15">
      <c r="C17">
        <v>8</v>
      </c>
      <c r="D17">
        <v>5</v>
      </c>
      <c r="E17">
        <v>5</v>
      </c>
      <c r="F17">
        <v>2</v>
      </c>
      <c r="G17">
        <v>5</v>
      </c>
      <c r="H17">
        <v>2</v>
      </c>
    </row>
    <row r="18" spans="3:8" ht="15">
      <c r="C18">
        <v>9</v>
      </c>
      <c r="D18">
        <v>5</v>
      </c>
      <c r="E18">
        <v>5</v>
      </c>
      <c r="F18">
        <v>2</v>
      </c>
      <c r="G18">
        <v>5</v>
      </c>
      <c r="H18">
        <v>2</v>
      </c>
    </row>
    <row r="19" spans="3:8" ht="15">
      <c r="C19">
        <v>10</v>
      </c>
      <c r="D19">
        <v>5</v>
      </c>
      <c r="E19">
        <v>5</v>
      </c>
      <c r="F19">
        <v>2</v>
      </c>
      <c r="G19">
        <v>5</v>
      </c>
      <c r="H19">
        <v>2</v>
      </c>
    </row>
    <row r="20" spans="3:8" ht="15">
      <c r="C20">
        <v>11</v>
      </c>
      <c r="D20">
        <v>5</v>
      </c>
      <c r="E20">
        <v>0</v>
      </c>
      <c r="F20">
        <v>5</v>
      </c>
      <c r="G20">
        <v>5</v>
      </c>
      <c r="H20">
        <v>2</v>
      </c>
    </row>
    <row r="21" spans="3:8" ht="15">
      <c r="C21">
        <v>12</v>
      </c>
      <c r="D21">
        <v>5</v>
      </c>
      <c r="E21">
        <v>5</v>
      </c>
      <c r="F21">
        <v>0</v>
      </c>
      <c r="G21">
        <v>0</v>
      </c>
      <c r="H21">
        <v>0</v>
      </c>
    </row>
    <row r="22" spans="3:8" ht="15">
      <c r="C22">
        <v>13</v>
      </c>
      <c r="D22">
        <v>5</v>
      </c>
      <c r="E22">
        <v>5</v>
      </c>
      <c r="F22">
        <v>0</v>
      </c>
      <c r="G22">
        <v>0</v>
      </c>
      <c r="H22">
        <v>0</v>
      </c>
    </row>
    <row r="23" spans="3:8" ht="15">
      <c r="C23">
        <v>14</v>
      </c>
      <c r="D23">
        <v>5</v>
      </c>
      <c r="E23">
        <v>5</v>
      </c>
      <c r="F23">
        <v>0</v>
      </c>
      <c r="G23">
        <v>2</v>
      </c>
      <c r="H23">
        <v>2</v>
      </c>
    </row>
    <row r="24" spans="3:8" ht="15">
      <c r="C24">
        <v>15</v>
      </c>
      <c r="D24">
        <v>5</v>
      </c>
      <c r="E24">
        <v>5</v>
      </c>
      <c r="F24">
        <v>0</v>
      </c>
      <c r="G24">
        <v>0</v>
      </c>
      <c r="H24">
        <v>0</v>
      </c>
    </row>
    <row r="25" spans="3:8" ht="15">
      <c r="C25">
        <v>16</v>
      </c>
      <c r="D25">
        <v>5</v>
      </c>
      <c r="E25">
        <v>5</v>
      </c>
      <c r="F25">
        <v>0</v>
      </c>
      <c r="G25">
        <v>0</v>
      </c>
      <c r="H25">
        <v>5</v>
      </c>
    </row>
    <row r="26" spans="3:8" ht="15">
      <c r="C26">
        <v>17</v>
      </c>
      <c r="D26">
        <v>5</v>
      </c>
      <c r="E26">
        <v>5</v>
      </c>
      <c r="F26">
        <v>0</v>
      </c>
      <c r="G26">
        <v>0</v>
      </c>
      <c r="H26">
        <v>0</v>
      </c>
    </row>
    <row r="27" spans="3:8" ht="15">
      <c r="C27">
        <v>18</v>
      </c>
      <c r="D27">
        <v>5</v>
      </c>
      <c r="E27">
        <v>5</v>
      </c>
      <c r="F27">
        <v>0</v>
      </c>
      <c r="G27">
        <v>0</v>
      </c>
      <c r="H27">
        <v>0</v>
      </c>
    </row>
    <row r="28" spans="3:8" ht="15">
      <c r="C28">
        <v>19</v>
      </c>
      <c r="D28">
        <v>5</v>
      </c>
      <c r="E28">
        <v>5</v>
      </c>
      <c r="F28">
        <v>0</v>
      </c>
      <c r="G28">
        <v>0</v>
      </c>
      <c r="H28">
        <v>0</v>
      </c>
    </row>
    <row r="29" spans="3:8" ht="15">
      <c r="C29">
        <v>20</v>
      </c>
      <c r="D29">
        <v>5</v>
      </c>
      <c r="E29">
        <v>5</v>
      </c>
      <c r="F29">
        <v>0</v>
      </c>
      <c r="G29">
        <v>0</v>
      </c>
      <c r="H29">
        <v>0</v>
      </c>
    </row>
    <row r="30" spans="3:8" ht="15">
      <c r="C30">
        <v>21</v>
      </c>
      <c r="D30">
        <v>5</v>
      </c>
      <c r="E30">
        <v>5</v>
      </c>
      <c r="F30">
        <v>0</v>
      </c>
      <c r="G30">
        <v>0</v>
      </c>
      <c r="H30">
        <v>0</v>
      </c>
    </row>
    <row r="31" spans="3:8" ht="15">
      <c r="C31">
        <v>22</v>
      </c>
      <c r="D31">
        <v>5</v>
      </c>
      <c r="E31">
        <v>5</v>
      </c>
      <c r="F31">
        <v>0</v>
      </c>
      <c r="G31">
        <v>0</v>
      </c>
      <c r="H31">
        <v>0</v>
      </c>
    </row>
    <row r="32" spans="3:8" ht="15">
      <c r="C32">
        <v>23</v>
      </c>
      <c r="D32">
        <v>5</v>
      </c>
      <c r="E32">
        <v>0</v>
      </c>
      <c r="F32">
        <v>5</v>
      </c>
      <c r="G32">
        <v>0</v>
      </c>
      <c r="H32">
        <v>0</v>
      </c>
    </row>
    <row r="33" spans="3:8" ht="15">
      <c r="C33">
        <v>24</v>
      </c>
      <c r="D33">
        <v>5</v>
      </c>
      <c r="E33">
        <v>0</v>
      </c>
      <c r="F33">
        <v>5</v>
      </c>
      <c r="G33">
        <v>5</v>
      </c>
      <c r="H33">
        <v>5</v>
      </c>
    </row>
    <row r="34" spans="3:8" ht="15">
      <c r="C34">
        <v>25</v>
      </c>
      <c r="D34">
        <v>5</v>
      </c>
      <c r="E34">
        <v>0</v>
      </c>
      <c r="F34">
        <v>5</v>
      </c>
      <c r="G34">
        <v>5</v>
      </c>
      <c r="H34">
        <v>5</v>
      </c>
    </row>
    <row r="35" spans="3:8" ht="15">
      <c r="C35">
        <v>26</v>
      </c>
      <c r="D35">
        <v>5</v>
      </c>
      <c r="E35">
        <v>0</v>
      </c>
      <c r="F35">
        <v>5</v>
      </c>
      <c r="G35">
        <v>5</v>
      </c>
      <c r="H35">
        <v>5</v>
      </c>
    </row>
    <row r="36" spans="3:8" ht="15">
      <c r="C36">
        <v>27</v>
      </c>
      <c r="D36">
        <v>5</v>
      </c>
      <c r="E36">
        <v>0</v>
      </c>
      <c r="F36">
        <v>5</v>
      </c>
      <c r="G36">
        <v>5</v>
      </c>
      <c r="H36">
        <v>5</v>
      </c>
    </row>
    <row r="37" spans="3:8" ht="15">
      <c r="C37">
        <v>28</v>
      </c>
      <c r="D37">
        <v>5</v>
      </c>
      <c r="E37">
        <v>0</v>
      </c>
      <c r="F37">
        <v>5</v>
      </c>
      <c r="G37">
        <v>5</v>
      </c>
      <c r="H37">
        <v>5</v>
      </c>
    </row>
    <row r="38" spans="3:8" ht="15">
      <c r="C38">
        <v>29</v>
      </c>
      <c r="D38">
        <v>5</v>
      </c>
      <c r="E38">
        <v>0</v>
      </c>
      <c r="F38">
        <v>5</v>
      </c>
      <c r="G38">
        <v>5</v>
      </c>
      <c r="H38">
        <v>0</v>
      </c>
    </row>
    <row r="39" spans="3:8" ht="15">
      <c r="C39">
        <v>30</v>
      </c>
      <c r="D39">
        <v>5</v>
      </c>
      <c r="E39">
        <v>0</v>
      </c>
      <c r="F39">
        <v>5</v>
      </c>
      <c r="G39">
        <v>5</v>
      </c>
      <c r="H39">
        <v>0</v>
      </c>
    </row>
    <row r="40" spans="3:8" ht="15">
      <c r="C40">
        <v>31</v>
      </c>
      <c r="D40">
        <v>5</v>
      </c>
      <c r="E40">
        <v>0</v>
      </c>
      <c r="F40">
        <v>5</v>
      </c>
      <c r="G40">
        <v>5</v>
      </c>
      <c r="H40">
        <v>0</v>
      </c>
    </row>
    <row r="41" spans="3:8" ht="15">
      <c r="C41">
        <v>32</v>
      </c>
      <c r="D41">
        <v>5</v>
      </c>
      <c r="E41">
        <v>0</v>
      </c>
      <c r="F41">
        <v>5</v>
      </c>
      <c r="G41">
        <v>5</v>
      </c>
      <c r="H41">
        <v>0</v>
      </c>
    </row>
    <row r="42" spans="3:8" ht="15">
      <c r="C42">
        <v>33</v>
      </c>
      <c r="D42">
        <v>5</v>
      </c>
      <c r="E42">
        <v>0</v>
      </c>
      <c r="F42">
        <v>5</v>
      </c>
      <c r="G42">
        <v>5</v>
      </c>
      <c r="H42">
        <v>0</v>
      </c>
    </row>
    <row r="43" spans="3:8" ht="15">
      <c r="C43">
        <v>34</v>
      </c>
      <c r="D43">
        <v>5</v>
      </c>
      <c r="E43">
        <v>0</v>
      </c>
      <c r="F43">
        <v>5</v>
      </c>
      <c r="G43">
        <v>5</v>
      </c>
      <c r="H43">
        <v>0</v>
      </c>
    </row>
    <row r="44" spans="3:8" ht="15">
      <c r="C44">
        <v>35</v>
      </c>
      <c r="D44">
        <v>5</v>
      </c>
      <c r="E44">
        <v>0</v>
      </c>
      <c r="F44">
        <v>5</v>
      </c>
      <c r="G44">
        <v>5</v>
      </c>
      <c r="H44">
        <v>0</v>
      </c>
    </row>
    <row r="45" spans="3:8" ht="15">
      <c r="C45">
        <v>36</v>
      </c>
      <c r="D45">
        <v>5</v>
      </c>
      <c r="E45">
        <v>0</v>
      </c>
      <c r="F45">
        <v>5</v>
      </c>
      <c r="G45">
        <v>5</v>
      </c>
      <c r="H45">
        <v>0</v>
      </c>
    </row>
    <row r="47" spans="3:8" ht="15">
      <c r="C47">
        <v>37</v>
      </c>
      <c r="D47">
        <v>5</v>
      </c>
      <c r="E47">
        <v>0</v>
      </c>
      <c r="F47">
        <v>5</v>
      </c>
      <c r="G47">
        <v>5</v>
      </c>
      <c r="H47">
        <v>0</v>
      </c>
    </row>
    <row r="48" spans="3:8" ht="15">
      <c r="C48">
        <v>38</v>
      </c>
      <c r="D48">
        <v>5</v>
      </c>
      <c r="E48">
        <v>0</v>
      </c>
      <c r="F48">
        <v>5</v>
      </c>
      <c r="G48">
        <v>5</v>
      </c>
      <c r="H48">
        <v>0</v>
      </c>
    </row>
    <row r="49" spans="3:8" ht="15">
      <c r="C49">
        <v>39</v>
      </c>
      <c r="D49">
        <v>5</v>
      </c>
      <c r="E49">
        <v>0</v>
      </c>
      <c r="F49">
        <v>5</v>
      </c>
      <c r="G49">
        <v>5</v>
      </c>
      <c r="H49">
        <v>0</v>
      </c>
    </row>
    <row r="50" spans="3:8" ht="15">
      <c r="C50">
        <v>40</v>
      </c>
      <c r="D50">
        <v>5</v>
      </c>
      <c r="E50">
        <v>0</v>
      </c>
      <c r="F50">
        <v>5</v>
      </c>
      <c r="G50">
        <v>5</v>
      </c>
      <c r="H50">
        <v>0</v>
      </c>
    </row>
    <row r="51" spans="3:8" ht="15">
      <c r="C51">
        <v>41</v>
      </c>
      <c r="D51">
        <v>5</v>
      </c>
      <c r="E51">
        <v>0</v>
      </c>
      <c r="F51">
        <v>5</v>
      </c>
      <c r="G51">
        <v>5</v>
      </c>
      <c r="H51">
        <v>0</v>
      </c>
    </row>
    <row r="52" spans="3:8" ht="15">
      <c r="C52">
        <v>42</v>
      </c>
      <c r="D52">
        <v>5</v>
      </c>
      <c r="E52">
        <v>0</v>
      </c>
      <c r="F52">
        <v>5</v>
      </c>
      <c r="G52">
        <v>5</v>
      </c>
      <c r="H52">
        <v>0</v>
      </c>
    </row>
    <row r="53" spans="3:8" ht="15">
      <c r="C53">
        <v>43</v>
      </c>
      <c r="D53">
        <v>5</v>
      </c>
      <c r="E53">
        <v>0</v>
      </c>
      <c r="F53">
        <v>5</v>
      </c>
      <c r="G53">
        <v>5</v>
      </c>
      <c r="H53">
        <v>0</v>
      </c>
    </row>
    <row r="54" spans="3:8" ht="15">
      <c r="C54">
        <v>44</v>
      </c>
      <c r="D54">
        <v>5</v>
      </c>
      <c r="E54">
        <v>0</v>
      </c>
      <c r="F54">
        <v>5</v>
      </c>
      <c r="G54">
        <v>5</v>
      </c>
      <c r="H54">
        <v>0</v>
      </c>
    </row>
    <row r="55" spans="3:8" ht="15">
      <c r="C55">
        <v>45</v>
      </c>
      <c r="D55">
        <v>5</v>
      </c>
      <c r="E55">
        <v>0</v>
      </c>
      <c r="F55">
        <v>5</v>
      </c>
      <c r="G55">
        <v>5</v>
      </c>
      <c r="H55">
        <v>0</v>
      </c>
    </row>
    <row r="56" spans="3:8" ht="15">
      <c r="C56">
        <v>46</v>
      </c>
      <c r="D56">
        <v>5</v>
      </c>
      <c r="E56">
        <v>0</v>
      </c>
      <c r="F56">
        <v>5</v>
      </c>
      <c r="G56">
        <v>5</v>
      </c>
      <c r="H56">
        <v>0</v>
      </c>
    </row>
    <row r="57" spans="3:8" ht="15">
      <c r="C57">
        <v>47</v>
      </c>
      <c r="D57">
        <v>5</v>
      </c>
      <c r="E57">
        <v>0</v>
      </c>
      <c r="F57">
        <v>5</v>
      </c>
      <c r="G57">
        <v>5</v>
      </c>
      <c r="H57">
        <v>0</v>
      </c>
    </row>
    <row r="58" spans="3:8" ht="15">
      <c r="C58">
        <v>48</v>
      </c>
      <c r="D58">
        <v>5</v>
      </c>
      <c r="E58">
        <v>0</v>
      </c>
      <c r="F58">
        <v>5</v>
      </c>
      <c r="G58">
        <v>5</v>
      </c>
      <c r="H58">
        <v>0</v>
      </c>
    </row>
    <row r="59" spans="3:8" ht="15">
      <c r="C59">
        <v>49</v>
      </c>
      <c r="D59">
        <v>5</v>
      </c>
      <c r="E59">
        <v>0</v>
      </c>
      <c r="F59">
        <v>5</v>
      </c>
      <c r="G59">
        <v>5</v>
      </c>
      <c r="H59">
        <v>0</v>
      </c>
    </row>
    <row r="60" spans="3:8" ht="15">
      <c r="C60">
        <v>50</v>
      </c>
      <c r="D60">
        <v>5</v>
      </c>
      <c r="E60">
        <v>0</v>
      </c>
      <c r="F60">
        <v>5</v>
      </c>
      <c r="G60">
        <v>5</v>
      </c>
      <c r="H60">
        <v>5</v>
      </c>
    </row>
    <row r="61" spans="3:8" ht="15">
      <c r="C61">
        <v>51</v>
      </c>
      <c r="D61">
        <v>5</v>
      </c>
      <c r="E61">
        <v>0</v>
      </c>
      <c r="F61">
        <v>5</v>
      </c>
      <c r="G61">
        <v>5</v>
      </c>
      <c r="H61">
        <v>5</v>
      </c>
    </row>
    <row r="62" spans="3:8" ht="15">
      <c r="C62">
        <v>52</v>
      </c>
      <c r="D62">
        <v>5</v>
      </c>
      <c r="E62">
        <v>0</v>
      </c>
      <c r="F62">
        <v>5</v>
      </c>
      <c r="G62">
        <v>5</v>
      </c>
      <c r="H62">
        <v>5</v>
      </c>
    </row>
    <row r="63" spans="3:8" ht="15">
      <c r="C63">
        <v>53</v>
      </c>
      <c r="D63">
        <v>5</v>
      </c>
      <c r="E63">
        <v>0</v>
      </c>
      <c r="F63">
        <v>5</v>
      </c>
      <c r="G63">
        <v>5</v>
      </c>
      <c r="H63">
        <v>5</v>
      </c>
    </row>
    <row r="64" spans="3:8" ht="15">
      <c r="C64">
        <v>54</v>
      </c>
      <c r="D64">
        <v>5</v>
      </c>
      <c r="E64">
        <v>0</v>
      </c>
      <c r="F64">
        <v>5</v>
      </c>
      <c r="G64">
        <v>5</v>
      </c>
      <c r="H64">
        <v>5</v>
      </c>
    </row>
    <row r="65" spans="3:8" ht="15">
      <c r="C65">
        <v>55</v>
      </c>
      <c r="D65">
        <v>5</v>
      </c>
      <c r="E65">
        <v>0</v>
      </c>
      <c r="F65">
        <v>5</v>
      </c>
      <c r="G65">
        <v>5</v>
      </c>
      <c r="H65">
        <v>5</v>
      </c>
    </row>
    <row r="66" spans="3:8" ht="15">
      <c r="C66">
        <v>56</v>
      </c>
      <c r="D66">
        <v>5</v>
      </c>
      <c r="E66">
        <v>0</v>
      </c>
      <c r="F66">
        <v>5</v>
      </c>
      <c r="G66">
        <v>5</v>
      </c>
      <c r="H66">
        <v>5</v>
      </c>
    </row>
    <row r="67" spans="3:8" ht="15">
      <c r="C67">
        <v>57</v>
      </c>
      <c r="D67">
        <v>5</v>
      </c>
      <c r="E67">
        <v>0</v>
      </c>
      <c r="F67">
        <v>5</v>
      </c>
      <c r="G67">
        <v>5</v>
      </c>
      <c r="H67">
        <v>5</v>
      </c>
    </row>
    <row r="68" spans="3:8" ht="15">
      <c r="C68">
        <v>58</v>
      </c>
      <c r="D68">
        <v>5</v>
      </c>
      <c r="E68">
        <v>0</v>
      </c>
      <c r="F68">
        <v>5</v>
      </c>
      <c r="G68">
        <v>5</v>
      </c>
      <c r="H68">
        <v>5</v>
      </c>
    </row>
    <row r="69" spans="3:8" ht="15">
      <c r="C69">
        <v>59</v>
      </c>
      <c r="D69">
        <v>5</v>
      </c>
      <c r="E69">
        <v>0</v>
      </c>
      <c r="F69">
        <v>5</v>
      </c>
      <c r="G69">
        <v>5</v>
      </c>
      <c r="H69">
        <v>5</v>
      </c>
    </row>
    <row r="70" spans="3:8" ht="15">
      <c r="C70">
        <v>60</v>
      </c>
      <c r="D70">
        <v>5</v>
      </c>
      <c r="E70">
        <v>0</v>
      </c>
      <c r="F70">
        <v>5</v>
      </c>
      <c r="G70">
        <v>5</v>
      </c>
      <c r="H70">
        <v>5</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6:H70"/>
  <sheetViews>
    <sheetView zoomScalePageLayoutView="0" workbookViewId="0" topLeftCell="A6">
      <selection activeCell="C6" sqref="C6:F9"/>
    </sheetView>
  </sheetViews>
  <sheetFormatPr defaultColWidth="9.140625" defaultRowHeight="15"/>
  <sheetData>
    <row r="6" spans="3:6" ht="45">
      <c r="C6" s="9" t="s">
        <v>74</v>
      </c>
      <c r="D6" t="s">
        <v>75</v>
      </c>
      <c r="F6" s="10">
        <v>0.2325886990801577</v>
      </c>
    </row>
    <row r="7" spans="3:6" ht="15.75">
      <c r="C7" s="8"/>
      <c r="D7" t="s">
        <v>76</v>
      </c>
      <c r="F7" s="10">
        <v>0.25492772667542707</v>
      </c>
    </row>
    <row r="8" spans="3:6" ht="15.75">
      <c r="C8" s="8"/>
      <c r="D8" t="s">
        <v>77</v>
      </c>
      <c r="F8" s="10">
        <v>0.2706964520367937</v>
      </c>
    </row>
    <row r="9" spans="3:6" ht="15.75">
      <c r="C9" s="8"/>
      <c r="D9" t="s">
        <v>78</v>
      </c>
      <c r="F9" s="10">
        <v>0.24178712220762155</v>
      </c>
    </row>
    <row r="10" spans="1:8" ht="15">
      <c r="A10">
        <v>1</v>
      </c>
      <c r="B10" t="s">
        <v>12</v>
      </c>
      <c r="C10" t="s">
        <v>212</v>
      </c>
      <c r="D10">
        <v>5</v>
      </c>
      <c r="E10">
        <v>5</v>
      </c>
      <c r="F10">
        <v>0</v>
      </c>
      <c r="G10">
        <v>3</v>
      </c>
      <c r="H10">
        <v>1</v>
      </c>
    </row>
    <row r="11" spans="1:8" ht="15">
      <c r="A11">
        <v>2</v>
      </c>
      <c r="B11" t="s">
        <v>13</v>
      </c>
      <c r="C11" t="s">
        <v>202</v>
      </c>
      <c r="D11">
        <v>5</v>
      </c>
      <c r="E11">
        <v>5</v>
      </c>
      <c r="F11">
        <v>4</v>
      </c>
      <c r="G11">
        <v>4</v>
      </c>
      <c r="H11">
        <v>4</v>
      </c>
    </row>
    <row r="12" spans="1:8" ht="15">
      <c r="A12">
        <v>3</v>
      </c>
      <c r="B12" t="s">
        <v>14</v>
      </c>
      <c r="C12" t="s">
        <v>203</v>
      </c>
      <c r="D12">
        <v>1</v>
      </c>
      <c r="E12">
        <v>2</v>
      </c>
      <c r="F12">
        <v>2</v>
      </c>
      <c r="G12">
        <v>3</v>
      </c>
      <c r="H12">
        <v>4</v>
      </c>
    </row>
    <row r="13" spans="1:8" ht="15">
      <c r="A13">
        <v>4</v>
      </c>
      <c r="B13" t="s">
        <v>15</v>
      </c>
      <c r="C13" t="s">
        <v>213</v>
      </c>
      <c r="D13">
        <v>4</v>
      </c>
      <c r="E13">
        <v>4</v>
      </c>
      <c r="F13">
        <v>0</v>
      </c>
      <c r="G13">
        <v>4</v>
      </c>
      <c r="H13">
        <v>4</v>
      </c>
    </row>
    <row r="14" spans="1:8" ht="15">
      <c r="A14">
        <v>5</v>
      </c>
      <c r="B14" t="s">
        <v>16</v>
      </c>
      <c r="C14" t="s">
        <v>169</v>
      </c>
      <c r="D14">
        <v>4</v>
      </c>
      <c r="E14">
        <v>5</v>
      </c>
      <c r="F14">
        <v>1</v>
      </c>
      <c r="G14">
        <v>3</v>
      </c>
      <c r="H14">
        <v>4</v>
      </c>
    </row>
    <row r="15" spans="1:8" ht="15">
      <c r="A15">
        <v>6</v>
      </c>
      <c r="B15" t="s">
        <v>17</v>
      </c>
      <c r="C15" t="s">
        <v>201</v>
      </c>
      <c r="D15">
        <v>5</v>
      </c>
      <c r="E15">
        <v>5</v>
      </c>
      <c r="F15">
        <v>0</v>
      </c>
      <c r="G15">
        <v>4</v>
      </c>
      <c r="H15">
        <v>0</v>
      </c>
    </row>
    <row r="16" spans="1:8" ht="15">
      <c r="A16">
        <v>7</v>
      </c>
      <c r="B16" t="s">
        <v>18</v>
      </c>
      <c r="C16" t="s">
        <v>170</v>
      </c>
      <c r="D16">
        <v>1</v>
      </c>
      <c r="E16">
        <v>4</v>
      </c>
      <c r="F16">
        <v>5</v>
      </c>
      <c r="G16">
        <v>4</v>
      </c>
      <c r="H16">
        <v>2</v>
      </c>
    </row>
    <row r="17" spans="1:8" ht="15">
      <c r="A17">
        <v>8</v>
      </c>
      <c r="B17" t="s">
        <v>19</v>
      </c>
      <c r="C17" t="s">
        <v>171</v>
      </c>
      <c r="D17">
        <v>1</v>
      </c>
      <c r="E17">
        <v>4</v>
      </c>
      <c r="F17">
        <v>5</v>
      </c>
      <c r="G17">
        <v>3</v>
      </c>
      <c r="H17">
        <v>0</v>
      </c>
    </row>
    <row r="18" spans="1:8" ht="15">
      <c r="A18">
        <v>9</v>
      </c>
      <c r="B18" t="s">
        <v>20</v>
      </c>
      <c r="C18" t="s">
        <v>214</v>
      </c>
      <c r="D18">
        <v>4</v>
      </c>
      <c r="E18">
        <v>4</v>
      </c>
      <c r="F18">
        <v>4</v>
      </c>
      <c r="G18">
        <v>3</v>
      </c>
      <c r="H18">
        <v>2</v>
      </c>
    </row>
    <row r="19" spans="1:8" ht="15">
      <c r="A19">
        <v>10</v>
      </c>
      <c r="B19" t="s">
        <v>21</v>
      </c>
      <c r="C19" t="s">
        <v>172</v>
      </c>
      <c r="D19">
        <v>4</v>
      </c>
      <c r="E19">
        <v>5</v>
      </c>
      <c r="F19">
        <v>2</v>
      </c>
      <c r="G19">
        <v>3</v>
      </c>
      <c r="H19">
        <v>0</v>
      </c>
    </row>
    <row r="20" spans="1:8" ht="15">
      <c r="A20">
        <v>11</v>
      </c>
      <c r="B20" t="s">
        <v>22</v>
      </c>
      <c r="C20" t="s">
        <v>228</v>
      </c>
      <c r="D20">
        <v>5</v>
      </c>
      <c r="E20">
        <v>2</v>
      </c>
      <c r="F20">
        <v>3</v>
      </c>
      <c r="G20">
        <v>3</v>
      </c>
      <c r="H20">
        <v>0</v>
      </c>
    </row>
    <row r="21" spans="1:8" ht="15">
      <c r="A21">
        <v>12</v>
      </c>
      <c r="B21" t="s">
        <v>23</v>
      </c>
      <c r="C21" t="s">
        <v>204</v>
      </c>
      <c r="D21">
        <v>5</v>
      </c>
      <c r="E21">
        <v>5</v>
      </c>
      <c r="F21">
        <v>2</v>
      </c>
      <c r="G21">
        <v>3</v>
      </c>
      <c r="H21">
        <v>2</v>
      </c>
    </row>
    <row r="22" spans="1:8" ht="15">
      <c r="A22">
        <v>13</v>
      </c>
      <c r="B22" t="s">
        <v>24</v>
      </c>
      <c r="C22" t="s">
        <v>205</v>
      </c>
      <c r="D22">
        <v>3</v>
      </c>
      <c r="E22">
        <v>3</v>
      </c>
      <c r="F22">
        <v>2</v>
      </c>
      <c r="G22">
        <v>3</v>
      </c>
      <c r="H22">
        <v>0</v>
      </c>
    </row>
    <row r="23" spans="1:8" ht="15">
      <c r="A23">
        <v>14</v>
      </c>
      <c r="B23" t="s">
        <v>25</v>
      </c>
      <c r="C23" t="s">
        <v>174</v>
      </c>
      <c r="D23">
        <v>4</v>
      </c>
      <c r="E23">
        <v>5</v>
      </c>
      <c r="F23">
        <v>0</v>
      </c>
      <c r="G23">
        <v>2</v>
      </c>
      <c r="H23">
        <v>0</v>
      </c>
    </row>
    <row r="24" spans="1:8" ht="15">
      <c r="A24">
        <v>15</v>
      </c>
      <c r="B24" t="s">
        <v>26</v>
      </c>
      <c r="C24" t="s">
        <v>173</v>
      </c>
      <c r="D24">
        <v>4</v>
      </c>
      <c r="E24">
        <v>5</v>
      </c>
      <c r="F24">
        <v>0</v>
      </c>
      <c r="G24">
        <v>2</v>
      </c>
      <c r="H24">
        <v>0</v>
      </c>
    </row>
    <row r="25" spans="1:8" ht="15">
      <c r="A25">
        <v>16</v>
      </c>
      <c r="B25" t="s">
        <v>27</v>
      </c>
      <c r="C25" t="s">
        <v>215</v>
      </c>
      <c r="D25">
        <v>1</v>
      </c>
      <c r="E25">
        <v>5</v>
      </c>
      <c r="F25">
        <v>0</v>
      </c>
      <c r="G25">
        <v>4</v>
      </c>
      <c r="H25">
        <v>0</v>
      </c>
    </row>
    <row r="26" spans="1:8" ht="15">
      <c r="A26">
        <v>17</v>
      </c>
      <c r="B26" t="s">
        <v>28</v>
      </c>
      <c r="C26" t="s">
        <v>216</v>
      </c>
      <c r="D26">
        <v>5</v>
      </c>
      <c r="E26">
        <v>5</v>
      </c>
      <c r="F26">
        <v>0</v>
      </c>
      <c r="G26">
        <v>3</v>
      </c>
      <c r="H26">
        <v>0</v>
      </c>
    </row>
    <row r="27" spans="1:8" ht="15">
      <c r="A27">
        <v>18</v>
      </c>
      <c r="B27" t="s">
        <v>29</v>
      </c>
      <c r="C27" t="s">
        <v>200</v>
      </c>
      <c r="D27">
        <v>4</v>
      </c>
      <c r="E27">
        <v>5</v>
      </c>
      <c r="F27">
        <v>0</v>
      </c>
      <c r="G27">
        <v>3</v>
      </c>
      <c r="H27">
        <v>0</v>
      </c>
    </row>
    <row r="28" spans="1:8" ht="15">
      <c r="A28">
        <v>19</v>
      </c>
      <c r="B28" t="s">
        <v>30</v>
      </c>
      <c r="C28" t="s">
        <v>206</v>
      </c>
      <c r="D28">
        <v>5</v>
      </c>
      <c r="E28">
        <v>5</v>
      </c>
      <c r="F28">
        <v>0</v>
      </c>
      <c r="G28">
        <v>2</v>
      </c>
      <c r="H28">
        <v>2</v>
      </c>
    </row>
    <row r="29" spans="1:8" ht="15">
      <c r="A29">
        <v>20</v>
      </c>
      <c r="B29" t="s">
        <v>31</v>
      </c>
      <c r="C29" t="s">
        <v>199</v>
      </c>
      <c r="D29">
        <v>4</v>
      </c>
      <c r="E29">
        <v>5</v>
      </c>
      <c r="F29">
        <v>0</v>
      </c>
      <c r="G29">
        <v>3</v>
      </c>
      <c r="H29">
        <v>2</v>
      </c>
    </row>
    <row r="30" spans="1:8" ht="15">
      <c r="A30">
        <v>21</v>
      </c>
      <c r="B30" t="s">
        <v>32</v>
      </c>
      <c r="C30" t="s">
        <v>175</v>
      </c>
      <c r="D30">
        <v>4</v>
      </c>
      <c r="E30">
        <v>5</v>
      </c>
      <c r="F30">
        <v>5</v>
      </c>
      <c r="G30">
        <v>2</v>
      </c>
      <c r="H30">
        <v>0</v>
      </c>
    </row>
    <row r="31" spans="1:8" ht="15">
      <c r="A31">
        <v>22</v>
      </c>
      <c r="B31" t="s">
        <v>33</v>
      </c>
      <c r="C31" t="s">
        <v>176</v>
      </c>
      <c r="D31">
        <v>5</v>
      </c>
      <c r="E31">
        <v>5</v>
      </c>
      <c r="F31">
        <v>0</v>
      </c>
      <c r="G31">
        <v>1</v>
      </c>
      <c r="H31">
        <v>1</v>
      </c>
    </row>
    <row r="32" spans="1:8" ht="15">
      <c r="A32">
        <v>23</v>
      </c>
      <c r="B32" t="s">
        <v>34</v>
      </c>
      <c r="C32" t="s">
        <v>198</v>
      </c>
      <c r="D32">
        <v>1</v>
      </c>
      <c r="E32">
        <v>3</v>
      </c>
      <c r="F32">
        <v>5</v>
      </c>
      <c r="G32">
        <v>3</v>
      </c>
      <c r="H32">
        <v>0</v>
      </c>
    </row>
    <row r="33" spans="1:8" ht="15">
      <c r="A33">
        <v>24</v>
      </c>
      <c r="B33" t="s">
        <v>35</v>
      </c>
      <c r="C33" t="s">
        <v>209</v>
      </c>
      <c r="D33">
        <v>4</v>
      </c>
      <c r="E33">
        <v>2</v>
      </c>
      <c r="F33">
        <v>5</v>
      </c>
      <c r="G33">
        <v>3</v>
      </c>
      <c r="H33">
        <v>1</v>
      </c>
    </row>
    <row r="34" spans="1:8" ht="15">
      <c r="A34">
        <v>25</v>
      </c>
      <c r="B34" t="s">
        <v>36</v>
      </c>
      <c r="C34" t="s">
        <v>210</v>
      </c>
      <c r="D34">
        <v>5</v>
      </c>
      <c r="E34">
        <v>2</v>
      </c>
      <c r="F34">
        <v>5</v>
      </c>
      <c r="G34">
        <v>2</v>
      </c>
      <c r="H34">
        <v>0</v>
      </c>
    </row>
    <row r="35" spans="1:8" ht="15">
      <c r="A35">
        <v>26</v>
      </c>
      <c r="B35" t="s">
        <v>37</v>
      </c>
      <c r="C35" t="s">
        <v>217</v>
      </c>
      <c r="D35">
        <v>5</v>
      </c>
      <c r="E35">
        <v>2</v>
      </c>
      <c r="F35">
        <v>5</v>
      </c>
      <c r="G35">
        <v>2</v>
      </c>
      <c r="H35">
        <v>0</v>
      </c>
    </row>
    <row r="36" spans="1:8" ht="15">
      <c r="A36">
        <v>27</v>
      </c>
      <c r="B36" t="s">
        <v>38</v>
      </c>
      <c r="C36" t="s">
        <v>211</v>
      </c>
      <c r="D36">
        <v>5</v>
      </c>
      <c r="E36">
        <v>2</v>
      </c>
      <c r="F36">
        <v>5</v>
      </c>
      <c r="G36">
        <v>2</v>
      </c>
      <c r="H36">
        <v>0</v>
      </c>
    </row>
    <row r="37" spans="1:8" ht="15">
      <c r="A37">
        <v>28</v>
      </c>
      <c r="B37" t="s">
        <v>39</v>
      </c>
      <c r="C37" t="s">
        <v>197</v>
      </c>
      <c r="D37">
        <v>5</v>
      </c>
      <c r="E37">
        <v>2</v>
      </c>
      <c r="F37">
        <v>5</v>
      </c>
      <c r="G37">
        <v>3</v>
      </c>
      <c r="H37">
        <v>0</v>
      </c>
    </row>
    <row r="38" spans="1:8" ht="15">
      <c r="A38">
        <v>29</v>
      </c>
      <c r="B38" t="s">
        <v>40</v>
      </c>
      <c r="C38" t="s">
        <v>229</v>
      </c>
      <c r="D38">
        <v>5</v>
      </c>
      <c r="E38">
        <v>3</v>
      </c>
      <c r="F38">
        <v>5</v>
      </c>
      <c r="G38">
        <v>2</v>
      </c>
      <c r="H38">
        <v>0</v>
      </c>
    </row>
    <row r="39" spans="1:8" ht="15">
      <c r="A39">
        <v>30</v>
      </c>
      <c r="B39" t="s">
        <v>41</v>
      </c>
      <c r="C39" t="s">
        <v>177</v>
      </c>
      <c r="D39">
        <v>5</v>
      </c>
      <c r="E39">
        <v>5</v>
      </c>
      <c r="F39">
        <v>0</v>
      </c>
      <c r="G39">
        <v>2</v>
      </c>
      <c r="H39">
        <v>0</v>
      </c>
    </row>
    <row r="40" spans="1:8" ht="15">
      <c r="A40">
        <v>31</v>
      </c>
      <c r="B40" t="s">
        <v>42</v>
      </c>
      <c r="C40" t="s">
        <v>207</v>
      </c>
      <c r="D40">
        <v>4</v>
      </c>
      <c r="E40">
        <v>4</v>
      </c>
      <c r="F40">
        <v>5</v>
      </c>
      <c r="G40">
        <v>3</v>
      </c>
      <c r="H40">
        <v>0</v>
      </c>
    </row>
    <row r="41" spans="1:8" ht="15">
      <c r="A41">
        <v>32</v>
      </c>
      <c r="B41" t="s">
        <v>43</v>
      </c>
      <c r="C41" t="s">
        <v>178</v>
      </c>
      <c r="D41">
        <v>4</v>
      </c>
      <c r="E41">
        <v>5</v>
      </c>
      <c r="F41">
        <v>3</v>
      </c>
      <c r="G41">
        <v>5</v>
      </c>
      <c r="H41">
        <v>0</v>
      </c>
    </row>
    <row r="42" spans="1:8" ht="15">
      <c r="A42">
        <v>33</v>
      </c>
      <c r="B42" t="s">
        <v>44</v>
      </c>
      <c r="C42" t="s">
        <v>179</v>
      </c>
      <c r="D42">
        <v>5</v>
      </c>
      <c r="E42">
        <v>5</v>
      </c>
      <c r="F42">
        <v>5</v>
      </c>
      <c r="G42">
        <v>3</v>
      </c>
      <c r="H42">
        <v>0</v>
      </c>
    </row>
    <row r="43" spans="1:8" ht="15">
      <c r="A43">
        <v>34</v>
      </c>
      <c r="B43" t="s">
        <v>45</v>
      </c>
      <c r="C43" t="s">
        <v>180</v>
      </c>
      <c r="D43">
        <v>5</v>
      </c>
      <c r="E43">
        <v>4</v>
      </c>
      <c r="F43">
        <v>5</v>
      </c>
      <c r="G43">
        <v>5</v>
      </c>
      <c r="H43">
        <v>0</v>
      </c>
    </row>
    <row r="44" spans="1:8" ht="15">
      <c r="A44">
        <v>35</v>
      </c>
      <c r="B44" t="s">
        <v>46</v>
      </c>
      <c r="C44" t="s">
        <v>208</v>
      </c>
      <c r="D44">
        <v>5</v>
      </c>
      <c r="E44">
        <v>4</v>
      </c>
      <c r="F44">
        <v>5</v>
      </c>
      <c r="G44">
        <v>4</v>
      </c>
      <c r="H44">
        <v>0</v>
      </c>
    </row>
    <row r="45" spans="1:8" ht="15">
      <c r="A45">
        <v>36</v>
      </c>
      <c r="B45" t="s">
        <v>47</v>
      </c>
      <c r="C45" t="s">
        <v>181</v>
      </c>
      <c r="D45">
        <v>5</v>
      </c>
      <c r="E45">
        <v>3</v>
      </c>
      <c r="F45">
        <v>5</v>
      </c>
      <c r="G45">
        <v>3</v>
      </c>
      <c r="H45">
        <v>0</v>
      </c>
    </row>
    <row r="46" spans="1:8" ht="15">
      <c r="A46">
        <v>37</v>
      </c>
      <c r="B46" t="s">
        <v>48</v>
      </c>
      <c r="C46" t="s">
        <v>182</v>
      </c>
      <c r="D46">
        <v>2</v>
      </c>
      <c r="E46">
        <v>2</v>
      </c>
      <c r="F46">
        <v>5</v>
      </c>
      <c r="G46">
        <v>4</v>
      </c>
      <c r="H46">
        <v>1</v>
      </c>
    </row>
    <row r="47" spans="2:3" ht="15">
      <c r="B47" t="s">
        <v>49</v>
      </c>
      <c r="C47" t="s">
        <v>183</v>
      </c>
    </row>
    <row r="48" spans="1:8" ht="15">
      <c r="A48">
        <v>38</v>
      </c>
      <c r="B48" t="s">
        <v>50</v>
      </c>
      <c r="C48" t="s">
        <v>184</v>
      </c>
      <c r="D48">
        <v>4</v>
      </c>
      <c r="E48">
        <v>4</v>
      </c>
      <c r="F48">
        <v>5</v>
      </c>
      <c r="G48">
        <v>4</v>
      </c>
      <c r="H48">
        <v>0</v>
      </c>
    </row>
    <row r="49" spans="1:8" ht="15">
      <c r="A49">
        <v>39</v>
      </c>
      <c r="B49" t="s">
        <v>51</v>
      </c>
      <c r="C49" t="s">
        <v>185</v>
      </c>
      <c r="D49">
        <v>4</v>
      </c>
      <c r="E49">
        <v>4</v>
      </c>
      <c r="F49">
        <v>5</v>
      </c>
      <c r="G49">
        <v>4</v>
      </c>
      <c r="H49">
        <v>0</v>
      </c>
    </row>
    <row r="50" spans="1:8" ht="15">
      <c r="A50">
        <v>40</v>
      </c>
      <c r="B50" t="s">
        <v>52</v>
      </c>
      <c r="C50" t="s">
        <v>186</v>
      </c>
      <c r="D50">
        <v>5</v>
      </c>
      <c r="E50">
        <v>4</v>
      </c>
      <c r="F50">
        <v>5</v>
      </c>
      <c r="G50">
        <v>4</v>
      </c>
      <c r="H50">
        <v>0</v>
      </c>
    </row>
    <row r="51" spans="1:8" ht="15">
      <c r="A51">
        <v>41</v>
      </c>
      <c r="B51" t="s">
        <v>53</v>
      </c>
      <c r="C51" t="s">
        <v>187</v>
      </c>
      <c r="D51">
        <v>4</v>
      </c>
      <c r="E51">
        <v>4</v>
      </c>
      <c r="F51">
        <v>5</v>
      </c>
      <c r="G51">
        <v>4</v>
      </c>
      <c r="H51">
        <v>0</v>
      </c>
    </row>
    <row r="52" spans="1:8" ht="15">
      <c r="A52">
        <v>42</v>
      </c>
      <c r="B52" t="s">
        <v>54</v>
      </c>
      <c r="C52" t="s">
        <v>188</v>
      </c>
      <c r="D52">
        <v>5</v>
      </c>
      <c r="E52">
        <v>4</v>
      </c>
      <c r="F52">
        <v>5</v>
      </c>
      <c r="G52">
        <v>4</v>
      </c>
      <c r="H52">
        <v>2</v>
      </c>
    </row>
    <row r="53" spans="1:8" ht="15">
      <c r="A53">
        <v>43</v>
      </c>
      <c r="B53" t="s">
        <v>55</v>
      </c>
      <c r="C53" t="s">
        <v>189</v>
      </c>
      <c r="D53">
        <v>5</v>
      </c>
      <c r="E53">
        <v>4</v>
      </c>
      <c r="F53">
        <v>5</v>
      </c>
      <c r="G53">
        <v>4</v>
      </c>
      <c r="H53">
        <v>2</v>
      </c>
    </row>
    <row r="54" spans="1:8" ht="15">
      <c r="A54">
        <v>44</v>
      </c>
      <c r="B54" t="s">
        <v>56</v>
      </c>
      <c r="C54" t="s">
        <v>190</v>
      </c>
      <c r="D54">
        <v>4</v>
      </c>
      <c r="E54">
        <v>4</v>
      </c>
      <c r="F54">
        <v>5</v>
      </c>
      <c r="G54">
        <v>4</v>
      </c>
      <c r="H54">
        <v>2</v>
      </c>
    </row>
    <row r="55" spans="1:8" ht="15">
      <c r="A55">
        <v>45</v>
      </c>
      <c r="B55" t="s">
        <v>57</v>
      </c>
      <c r="C55" t="s">
        <v>191</v>
      </c>
      <c r="D55">
        <v>4</v>
      </c>
      <c r="E55">
        <v>4</v>
      </c>
      <c r="F55">
        <v>5</v>
      </c>
      <c r="G55">
        <v>4</v>
      </c>
      <c r="H55">
        <v>2</v>
      </c>
    </row>
    <row r="56" spans="1:8" ht="15">
      <c r="A56">
        <v>46</v>
      </c>
      <c r="B56" t="s">
        <v>58</v>
      </c>
      <c r="C56" t="s">
        <v>192</v>
      </c>
      <c r="D56">
        <v>3</v>
      </c>
      <c r="E56">
        <v>4</v>
      </c>
      <c r="F56">
        <v>5</v>
      </c>
      <c r="G56">
        <v>3</v>
      </c>
      <c r="H56">
        <v>2</v>
      </c>
    </row>
    <row r="57" spans="1:8" ht="15">
      <c r="A57">
        <v>47</v>
      </c>
      <c r="B57" t="s">
        <v>59</v>
      </c>
      <c r="C57" t="s">
        <v>193</v>
      </c>
      <c r="D57">
        <v>3</v>
      </c>
      <c r="E57">
        <v>4</v>
      </c>
      <c r="F57">
        <v>5</v>
      </c>
      <c r="G57">
        <v>3</v>
      </c>
      <c r="H57">
        <v>1</v>
      </c>
    </row>
    <row r="58" spans="1:8" ht="15">
      <c r="A58">
        <v>48</v>
      </c>
      <c r="B58" t="s">
        <v>60</v>
      </c>
      <c r="C58" t="s">
        <v>194</v>
      </c>
      <c r="D58">
        <v>5</v>
      </c>
      <c r="E58">
        <v>4</v>
      </c>
      <c r="F58">
        <v>5</v>
      </c>
      <c r="G58">
        <v>3</v>
      </c>
      <c r="H58">
        <v>1</v>
      </c>
    </row>
    <row r="59" spans="1:8" ht="15">
      <c r="A59">
        <v>49</v>
      </c>
      <c r="B59" t="s">
        <v>61</v>
      </c>
      <c r="C59" t="s">
        <v>195</v>
      </c>
      <c r="D59">
        <v>5</v>
      </c>
      <c r="E59">
        <v>4</v>
      </c>
      <c r="F59">
        <v>5</v>
      </c>
      <c r="G59">
        <v>3</v>
      </c>
      <c r="H59">
        <v>1</v>
      </c>
    </row>
    <row r="60" spans="1:8" ht="15">
      <c r="A60">
        <v>50</v>
      </c>
      <c r="B60" t="s">
        <v>62</v>
      </c>
      <c r="C60" t="s">
        <v>218</v>
      </c>
      <c r="D60">
        <v>5</v>
      </c>
      <c r="E60">
        <v>3</v>
      </c>
      <c r="F60">
        <v>4</v>
      </c>
      <c r="G60">
        <v>5</v>
      </c>
      <c r="H60">
        <v>5</v>
      </c>
    </row>
    <row r="61" spans="1:8" ht="15">
      <c r="A61">
        <v>51</v>
      </c>
      <c r="B61" t="s">
        <v>63</v>
      </c>
      <c r="C61" t="s">
        <v>219</v>
      </c>
      <c r="D61">
        <v>5</v>
      </c>
      <c r="E61">
        <v>3</v>
      </c>
      <c r="F61">
        <v>4</v>
      </c>
      <c r="G61">
        <v>5</v>
      </c>
      <c r="H61">
        <v>5</v>
      </c>
    </row>
    <row r="62" spans="1:8" ht="15">
      <c r="A62">
        <v>52</v>
      </c>
      <c r="B62" t="s">
        <v>64</v>
      </c>
      <c r="C62" t="s">
        <v>196</v>
      </c>
      <c r="D62">
        <v>5</v>
      </c>
      <c r="E62">
        <v>2</v>
      </c>
      <c r="F62">
        <v>3</v>
      </c>
      <c r="G62">
        <v>5</v>
      </c>
      <c r="H62">
        <v>5</v>
      </c>
    </row>
    <row r="63" spans="1:8" ht="15">
      <c r="A63">
        <v>53</v>
      </c>
      <c r="B63" t="s">
        <v>65</v>
      </c>
      <c r="C63" t="s">
        <v>221</v>
      </c>
      <c r="D63">
        <v>5</v>
      </c>
      <c r="E63">
        <v>2</v>
      </c>
      <c r="F63">
        <v>2</v>
      </c>
      <c r="G63">
        <v>5</v>
      </c>
      <c r="H63">
        <v>5</v>
      </c>
    </row>
    <row r="64" spans="1:8" ht="15">
      <c r="A64">
        <v>54</v>
      </c>
      <c r="B64" t="s">
        <v>66</v>
      </c>
      <c r="C64" t="s">
        <v>220</v>
      </c>
      <c r="D64">
        <v>5</v>
      </c>
      <c r="E64">
        <v>3</v>
      </c>
      <c r="F64">
        <v>5</v>
      </c>
      <c r="G64">
        <v>5</v>
      </c>
      <c r="H64">
        <v>5</v>
      </c>
    </row>
    <row r="65" spans="1:8" ht="15">
      <c r="A65">
        <v>55</v>
      </c>
      <c r="B65" t="s">
        <v>67</v>
      </c>
      <c r="C65" t="s">
        <v>222</v>
      </c>
      <c r="D65">
        <v>5</v>
      </c>
      <c r="E65">
        <v>2</v>
      </c>
      <c r="F65">
        <v>0</v>
      </c>
      <c r="G65">
        <v>5</v>
      </c>
      <c r="H65">
        <v>5</v>
      </c>
    </row>
    <row r="66" spans="1:8" ht="15">
      <c r="A66">
        <v>56</v>
      </c>
      <c r="B66" t="s">
        <v>68</v>
      </c>
      <c r="C66" t="s">
        <v>223</v>
      </c>
      <c r="D66">
        <v>5</v>
      </c>
      <c r="E66">
        <v>0</v>
      </c>
      <c r="F66">
        <v>5</v>
      </c>
      <c r="G66">
        <v>4</v>
      </c>
      <c r="H66">
        <v>4</v>
      </c>
    </row>
    <row r="67" spans="1:8" ht="15">
      <c r="A67">
        <v>57</v>
      </c>
      <c r="B67" t="s">
        <v>69</v>
      </c>
      <c r="C67" t="s">
        <v>224</v>
      </c>
      <c r="D67">
        <v>5</v>
      </c>
      <c r="E67">
        <v>4</v>
      </c>
      <c r="F67">
        <v>3</v>
      </c>
      <c r="G67">
        <v>5</v>
      </c>
      <c r="H67">
        <v>5</v>
      </c>
    </row>
    <row r="68" spans="1:8" ht="15">
      <c r="A68">
        <v>58</v>
      </c>
      <c r="B68" t="s">
        <v>70</v>
      </c>
      <c r="C68" t="s">
        <v>225</v>
      </c>
      <c r="D68">
        <v>4</v>
      </c>
      <c r="E68">
        <v>3</v>
      </c>
      <c r="F68">
        <v>4</v>
      </c>
      <c r="G68">
        <v>5</v>
      </c>
      <c r="H68">
        <v>5</v>
      </c>
    </row>
    <row r="69" spans="1:8" ht="15">
      <c r="A69">
        <v>59</v>
      </c>
      <c r="B69" t="s">
        <v>71</v>
      </c>
      <c r="C69" t="s">
        <v>226</v>
      </c>
      <c r="D69">
        <v>5</v>
      </c>
      <c r="E69">
        <v>5</v>
      </c>
      <c r="F69">
        <v>5</v>
      </c>
      <c r="G69">
        <v>5</v>
      </c>
      <c r="H69">
        <v>5</v>
      </c>
    </row>
    <row r="70" spans="1:8" ht="15">
      <c r="A70">
        <v>60</v>
      </c>
      <c r="B70" t="s">
        <v>72</v>
      </c>
      <c r="C70" t="s">
        <v>227</v>
      </c>
      <c r="D70">
        <v>5</v>
      </c>
      <c r="E70">
        <v>5</v>
      </c>
      <c r="F70">
        <v>4</v>
      </c>
      <c r="G70">
        <v>5</v>
      </c>
      <c r="H70">
        <v>5</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70"/>
  <sheetViews>
    <sheetView zoomScalePageLayoutView="0" workbookViewId="0" topLeftCell="A1">
      <selection activeCell="C1" sqref="C1:F4"/>
    </sheetView>
  </sheetViews>
  <sheetFormatPr defaultColWidth="9.140625" defaultRowHeight="15"/>
  <sheetData>
    <row r="1" spans="3:6" ht="45">
      <c r="C1" s="9" t="s">
        <v>74</v>
      </c>
      <c r="D1" t="s">
        <v>75</v>
      </c>
      <c r="F1" s="10">
        <v>0.2325886990801577</v>
      </c>
    </row>
    <row r="2" spans="3:6" ht="15.75">
      <c r="C2" s="8"/>
      <c r="D2" t="s">
        <v>76</v>
      </c>
      <c r="F2" s="10">
        <v>0.25492772667542707</v>
      </c>
    </row>
    <row r="3" spans="3:6" ht="15.75">
      <c r="C3" s="8"/>
      <c r="D3" t="s">
        <v>77</v>
      </c>
      <c r="F3" s="10">
        <v>0.2706964520367937</v>
      </c>
    </row>
    <row r="4" spans="3:6" ht="15.75">
      <c r="C4" s="8"/>
      <c r="D4" t="s">
        <v>78</v>
      </c>
      <c r="F4" s="10">
        <v>0.24178712220762155</v>
      </c>
    </row>
    <row r="10" spans="1:8" ht="15">
      <c r="A10">
        <v>1</v>
      </c>
      <c r="B10" t="s">
        <v>12</v>
      </c>
      <c r="C10" t="s">
        <v>212</v>
      </c>
      <c r="D10">
        <v>5</v>
      </c>
      <c r="E10">
        <v>5</v>
      </c>
      <c r="F10">
        <v>0</v>
      </c>
      <c r="G10">
        <v>0</v>
      </c>
      <c r="H10">
        <v>0</v>
      </c>
    </row>
    <row r="11" spans="1:8" ht="15">
      <c r="A11">
        <v>2</v>
      </c>
      <c r="B11" t="s">
        <v>13</v>
      </c>
      <c r="C11" t="s">
        <v>202</v>
      </c>
      <c r="D11">
        <v>5</v>
      </c>
      <c r="E11">
        <v>0</v>
      </c>
      <c r="F11">
        <v>1</v>
      </c>
      <c r="G11">
        <v>4</v>
      </c>
      <c r="H11">
        <v>5</v>
      </c>
    </row>
    <row r="12" spans="1:8" ht="15">
      <c r="A12">
        <v>3</v>
      </c>
      <c r="B12" t="s">
        <v>14</v>
      </c>
      <c r="C12" t="s">
        <v>203</v>
      </c>
      <c r="D12">
        <v>5</v>
      </c>
      <c r="E12">
        <v>0</v>
      </c>
      <c r="F12">
        <v>4</v>
      </c>
      <c r="G12">
        <v>4</v>
      </c>
      <c r="H12">
        <v>5</v>
      </c>
    </row>
    <row r="13" spans="1:8" ht="15">
      <c r="A13">
        <v>4</v>
      </c>
      <c r="B13" t="s">
        <v>15</v>
      </c>
      <c r="C13" t="s">
        <v>213</v>
      </c>
      <c r="D13">
        <v>4</v>
      </c>
      <c r="E13">
        <v>5</v>
      </c>
      <c r="F13">
        <v>0</v>
      </c>
      <c r="G13">
        <v>0</v>
      </c>
      <c r="H13">
        <v>4</v>
      </c>
    </row>
    <row r="14" spans="1:8" ht="15">
      <c r="A14">
        <v>5</v>
      </c>
      <c r="B14" t="s">
        <v>16</v>
      </c>
      <c r="C14" t="s">
        <v>169</v>
      </c>
      <c r="D14">
        <v>3</v>
      </c>
      <c r="E14">
        <v>4</v>
      </c>
      <c r="F14">
        <v>0</v>
      </c>
      <c r="G14">
        <v>0</v>
      </c>
      <c r="H14">
        <v>3</v>
      </c>
    </row>
    <row r="15" spans="1:8" ht="15">
      <c r="A15">
        <v>6</v>
      </c>
      <c r="B15" t="s">
        <v>17</v>
      </c>
      <c r="C15" t="s">
        <v>201</v>
      </c>
      <c r="D15">
        <v>5</v>
      </c>
      <c r="E15">
        <v>5</v>
      </c>
      <c r="F15">
        <v>4</v>
      </c>
      <c r="G15">
        <v>4</v>
      </c>
      <c r="H15">
        <v>2</v>
      </c>
    </row>
    <row r="16" spans="1:8" ht="15">
      <c r="A16">
        <v>7</v>
      </c>
      <c r="B16" t="s">
        <v>18</v>
      </c>
      <c r="C16" t="s">
        <v>170</v>
      </c>
      <c r="D16">
        <v>5</v>
      </c>
      <c r="E16">
        <v>0</v>
      </c>
      <c r="F16">
        <v>5</v>
      </c>
      <c r="G16">
        <v>0</v>
      </c>
      <c r="H16">
        <v>0</v>
      </c>
    </row>
    <row r="17" spans="1:8" ht="15">
      <c r="A17">
        <v>8</v>
      </c>
      <c r="B17" t="s">
        <v>19</v>
      </c>
      <c r="C17" t="s">
        <v>171</v>
      </c>
      <c r="D17">
        <v>5</v>
      </c>
      <c r="E17">
        <v>0</v>
      </c>
      <c r="F17">
        <v>5</v>
      </c>
      <c r="G17">
        <v>0</v>
      </c>
      <c r="H17">
        <v>0</v>
      </c>
    </row>
    <row r="18" spans="1:8" ht="15">
      <c r="A18">
        <v>9</v>
      </c>
      <c r="B18" t="s">
        <v>20</v>
      </c>
      <c r="C18" t="s">
        <v>214</v>
      </c>
      <c r="D18">
        <v>3</v>
      </c>
      <c r="E18">
        <v>4</v>
      </c>
      <c r="F18">
        <v>4</v>
      </c>
      <c r="G18">
        <v>0</v>
      </c>
      <c r="H18">
        <v>0</v>
      </c>
    </row>
    <row r="19" spans="1:8" ht="15">
      <c r="A19">
        <v>10</v>
      </c>
      <c r="B19" t="s">
        <v>21</v>
      </c>
      <c r="C19" t="s">
        <v>172</v>
      </c>
      <c r="D19">
        <v>4</v>
      </c>
      <c r="E19">
        <v>4</v>
      </c>
      <c r="F19">
        <v>4</v>
      </c>
      <c r="G19">
        <v>4</v>
      </c>
      <c r="H19">
        <v>0</v>
      </c>
    </row>
    <row r="20" spans="1:8" ht="15">
      <c r="A20">
        <v>11</v>
      </c>
      <c r="B20" t="s">
        <v>22</v>
      </c>
      <c r="C20" t="s">
        <v>228</v>
      </c>
      <c r="D20">
        <v>5</v>
      </c>
      <c r="E20">
        <v>0</v>
      </c>
      <c r="F20">
        <v>5</v>
      </c>
      <c r="G20">
        <v>5</v>
      </c>
      <c r="H20">
        <v>1</v>
      </c>
    </row>
    <row r="21" spans="1:8" ht="15">
      <c r="A21">
        <v>12</v>
      </c>
      <c r="B21" t="s">
        <v>23</v>
      </c>
      <c r="C21" t="s">
        <v>204</v>
      </c>
      <c r="D21">
        <v>5</v>
      </c>
      <c r="E21">
        <v>5</v>
      </c>
      <c r="F21">
        <v>5</v>
      </c>
      <c r="G21">
        <v>5</v>
      </c>
      <c r="H21">
        <v>0</v>
      </c>
    </row>
    <row r="22" spans="1:8" ht="15">
      <c r="A22">
        <v>13</v>
      </c>
      <c r="B22" t="s">
        <v>24</v>
      </c>
      <c r="C22" t="s">
        <v>205</v>
      </c>
      <c r="D22">
        <v>5</v>
      </c>
      <c r="E22">
        <v>0</v>
      </c>
      <c r="F22">
        <v>5</v>
      </c>
      <c r="G22">
        <v>5</v>
      </c>
      <c r="H22">
        <v>3</v>
      </c>
    </row>
    <row r="23" spans="1:8" ht="15">
      <c r="A23">
        <v>14</v>
      </c>
      <c r="B23" t="s">
        <v>25</v>
      </c>
      <c r="C23" t="s">
        <v>174</v>
      </c>
      <c r="D23">
        <v>5</v>
      </c>
      <c r="E23">
        <v>5</v>
      </c>
      <c r="F23">
        <v>0</v>
      </c>
      <c r="G23">
        <v>0</v>
      </c>
      <c r="H23">
        <v>0</v>
      </c>
    </row>
    <row r="24" spans="1:8" ht="15">
      <c r="A24">
        <v>15</v>
      </c>
      <c r="B24" t="s">
        <v>26</v>
      </c>
      <c r="C24" t="s">
        <v>173</v>
      </c>
      <c r="D24">
        <v>5</v>
      </c>
      <c r="E24">
        <v>5</v>
      </c>
      <c r="F24">
        <v>5</v>
      </c>
      <c r="G24">
        <v>5</v>
      </c>
      <c r="H24">
        <v>5</v>
      </c>
    </row>
    <row r="25" spans="1:8" ht="15">
      <c r="A25">
        <v>16</v>
      </c>
      <c r="B25" t="s">
        <v>27</v>
      </c>
      <c r="C25" t="s">
        <v>215</v>
      </c>
      <c r="D25">
        <v>5</v>
      </c>
      <c r="E25">
        <v>5</v>
      </c>
      <c r="F25">
        <v>5</v>
      </c>
      <c r="G25">
        <v>3</v>
      </c>
      <c r="H25">
        <v>3</v>
      </c>
    </row>
    <row r="26" spans="1:8" ht="15">
      <c r="A26">
        <v>17</v>
      </c>
      <c r="B26" t="s">
        <v>28</v>
      </c>
      <c r="C26" t="s">
        <v>216</v>
      </c>
      <c r="D26">
        <v>3</v>
      </c>
      <c r="E26">
        <v>3</v>
      </c>
      <c r="F26">
        <v>0</v>
      </c>
      <c r="G26">
        <v>0</v>
      </c>
      <c r="H26">
        <v>3</v>
      </c>
    </row>
    <row r="27" spans="1:8" ht="15">
      <c r="A27">
        <v>18</v>
      </c>
      <c r="B27" t="s">
        <v>29</v>
      </c>
      <c r="C27" t="s">
        <v>200</v>
      </c>
      <c r="D27">
        <v>5</v>
      </c>
      <c r="E27">
        <v>5</v>
      </c>
      <c r="F27">
        <v>0</v>
      </c>
      <c r="G27">
        <v>0</v>
      </c>
      <c r="H27">
        <v>5</v>
      </c>
    </row>
    <row r="28" spans="1:8" ht="15">
      <c r="A28">
        <v>19</v>
      </c>
      <c r="B28" t="s">
        <v>30</v>
      </c>
      <c r="C28" t="s">
        <v>206</v>
      </c>
      <c r="D28">
        <v>5</v>
      </c>
      <c r="E28">
        <v>5</v>
      </c>
      <c r="F28">
        <v>5</v>
      </c>
      <c r="G28">
        <v>3</v>
      </c>
      <c r="H28">
        <v>5</v>
      </c>
    </row>
    <row r="29" spans="1:8" ht="15">
      <c r="A29">
        <v>20</v>
      </c>
      <c r="B29" t="s">
        <v>31</v>
      </c>
      <c r="C29" t="s">
        <v>199</v>
      </c>
      <c r="D29">
        <v>4</v>
      </c>
      <c r="E29">
        <v>5</v>
      </c>
      <c r="F29">
        <v>5</v>
      </c>
      <c r="G29">
        <v>3</v>
      </c>
      <c r="H29">
        <v>3</v>
      </c>
    </row>
    <row r="30" spans="1:8" ht="15">
      <c r="A30">
        <v>21</v>
      </c>
      <c r="B30" t="s">
        <v>32</v>
      </c>
      <c r="C30" t="s">
        <v>175</v>
      </c>
      <c r="D30">
        <v>2</v>
      </c>
      <c r="E30">
        <v>2</v>
      </c>
      <c r="F30">
        <v>2</v>
      </c>
      <c r="G30">
        <v>0</v>
      </c>
      <c r="H30">
        <v>0</v>
      </c>
    </row>
    <row r="31" spans="1:8" ht="15">
      <c r="A31">
        <v>22</v>
      </c>
      <c r="B31" t="s">
        <v>33</v>
      </c>
      <c r="C31" t="s">
        <v>176</v>
      </c>
      <c r="D31">
        <v>3</v>
      </c>
      <c r="E31">
        <v>2</v>
      </c>
      <c r="F31">
        <v>0</v>
      </c>
      <c r="G31">
        <v>0</v>
      </c>
      <c r="H31">
        <v>2</v>
      </c>
    </row>
    <row r="32" spans="1:8" ht="15">
      <c r="A32">
        <v>23</v>
      </c>
      <c r="B32" t="s">
        <v>34</v>
      </c>
      <c r="C32" t="s">
        <v>198</v>
      </c>
      <c r="D32">
        <v>5</v>
      </c>
      <c r="E32">
        <v>0</v>
      </c>
      <c r="F32">
        <v>5</v>
      </c>
      <c r="G32">
        <v>5</v>
      </c>
      <c r="H32">
        <v>0</v>
      </c>
    </row>
    <row r="33" spans="1:8" ht="15">
      <c r="A33">
        <v>24</v>
      </c>
      <c r="B33" t="s">
        <v>35</v>
      </c>
      <c r="C33" t="s">
        <v>209</v>
      </c>
      <c r="D33">
        <v>5</v>
      </c>
      <c r="E33">
        <v>0</v>
      </c>
      <c r="F33">
        <v>5</v>
      </c>
      <c r="G33">
        <v>5</v>
      </c>
      <c r="H33">
        <v>0</v>
      </c>
    </row>
    <row r="34" spans="1:8" ht="15">
      <c r="A34">
        <v>25</v>
      </c>
      <c r="B34" t="s">
        <v>36</v>
      </c>
      <c r="C34" t="s">
        <v>210</v>
      </c>
      <c r="D34">
        <v>5</v>
      </c>
      <c r="E34">
        <v>0</v>
      </c>
      <c r="F34">
        <v>5</v>
      </c>
      <c r="G34">
        <v>5</v>
      </c>
      <c r="H34">
        <v>0</v>
      </c>
    </row>
    <row r="35" spans="1:8" ht="15">
      <c r="A35">
        <v>26</v>
      </c>
      <c r="B35" t="s">
        <v>37</v>
      </c>
      <c r="C35" t="s">
        <v>217</v>
      </c>
      <c r="D35">
        <v>5</v>
      </c>
      <c r="E35">
        <v>0</v>
      </c>
      <c r="F35">
        <v>5</v>
      </c>
      <c r="G35">
        <v>5</v>
      </c>
      <c r="H35">
        <v>0</v>
      </c>
    </row>
    <row r="36" spans="1:8" ht="15">
      <c r="A36">
        <v>27</v>
      </c>
      <c r="B36" t="s">
        <v>38</v>
      </c>
      <c r="C36" t="s">
        <v>211</v>
      </c>
      <c r="D36">
        <v>5</v>
      </c>
      <c r="E36">
        <v>0</v>
      </c>
      <c r="F36">
        <v>5</v>
      </c>
      <c r="G36">
        <v>5</v>
      </c>
      <c r="H36">
        <v>0</v>
      </c>
    </row>
    <row r="37" spans="1:8" ht="15">
      <c r="A37">
        <v>28</v>
      </c>
      <c r="B37" t="s">
        <v>39</v>
      </c>
      <c r="C37" t="s">
        <v>197</v>
      </c>
      <c r="D37">
        <v>5</v>
      </c>
      <c r="E37">
        <v>0</v>
      </c>
      <c r="F37">
        <v>5</v>
      </c>
      <c r="G37">
        <v>5</v>
      </c>
      <c r="H37">
        <v>0</v>
      </c>
    </row>
    <row r="38" spans="1:8" ht="15">
      <c r="A38">
        <v>29</v>
      </c>
      <c r="B38" t="s">
        <v>40</v>
      </c>
      <c r="C38" t="s">
        <v>229</v>
      </c>
      <c r="D38">
        <v>5</v>
      </c>
      <c r="E38">
        <v>0</v>
      </c>
      <c r="F38">
        <v>5</v>
      </c>
      <c r="G38">
        <v>5</v>
      </c>
      <c r="H38">
        <v>0</v>
      </c>
    </row>
    <row r="39" spans="1:8" ht="15">
      <c r="A39">
        <v>30</v>
      </c>
      <c r="B39" t="s">
        <v>41</v>
      </c>
      <c r="C39" t="s">
        <v>177</v>
      </c>
      <c r="D39">
        <v>5</v>
      </c>
      <c r="E39">
        <v>0</v>
      </c>
      <c r="F39">
        <v>5</v>
      </c>
      <c r="G39">
        <v>5</v>
      </c>
      <c r="H39">
        <v>0</v>
      </c>
    </row>
    <row r="40" spans="1:8" ht="15">
      <c r="A40">
        <v>31</v>
      </c>
      <c r="B40" t="s">
        <v>42</v>
      </c>
      <c r="C40" t="s">
        <v>207</v>
      </c>
      <c r="D40">
        <v>5</v>
      </c>
      <c r="E40">
        <v>0</v>
      </c>
      <c r="F40">
        <v>5</v>
      </c>
      <c r="G40">
        <v>5</v>
      </c>
      <c r="H40">
        <v>0</v>
      </c>
    </row>
    <row r="41" spans="1:8" ht="15">
      <c r="A41">
        <v>32</v>
      </c>
      <c r="B41" t="s">
        <v>43</v>
      </c>
      <c r="C41" t="s">
        <v>178</v>
      </c>
      <c r="D41">
        <v>5</v>
      </c>
      <c r="E41">
        <v>0</v>
      </c>
      <c r="F41">
        <v>5</v>
      </c>
      <c r="G41">
        <v>5</v>
      </c>
      <c r="H41">
        <v>0</v>
      </c>
    </row>
    <row r="42" spans="1:8" ht="15">
      <c r="A42">
        <v>33</v>
      </c>
      <c r="B42" t="s">
        <v>44</v>
      </c>
      <c r="C42" t="s">
        <v>179</v>
      </c>
      <c r="D42">
        <v>5</v>
      </c>
      <c r="E42">
        <v>0</v>
      </c>
      <c r="F42">
        <v>5</v>
      </c>
      <c r="G42">
        <v>5</v>
      </c>
      <c r="H42">
        <v>0</v>
      </c>
    </row>
    <row r="43" spans="1:8" ht="15">
      <c r="A43">
        <v>34</v>
      </c>
      <c r="B43" t="s">
        <v>45</v>
      </c>
      <c r="C43" t="s">
        <v>180</v>
      </c>
      <c r="D43">
        <v>5</v>
      </c>
      <c r="E43">
        <v>0</v>
      </c>
      <c r="F43">
        <v>5</v>
      </c>
      <c r="G43">
        <v>5</v>
      </c>
      <c r="H43">
        <v>0</v>
      </c>
    </row>
    <row r="44" spans="1:8" ht="15">
      <c r="A44">
        <v>35</v>
      </c>
      <c r="B44" t="s">
        <v>46</v>
      </c>
      <c r="C44" t="s">
        <v>208</v>
      </c>
      <c r="D44">
        <v>5</v>
      </c>
      <c r="E44">
        <v>0</v>
      </c>
      <c r="F44">
        <v>5</v>
      </c>
      <c r="G44">
        <v>5</v>
      </c>
      <c r="H44">
        <v>0</v>
      </c>
    </row>
    <row r="45" spans="1:8" ht="15">
      <c r="A45">
        <v>36</v>
      </c>
      <c r="B45" t="s">
        <v>47</v>
      </c>
      <c r="C45" t="s">
        <v>181</v>
      </c>
      <c r="D45">
        <v>5</v>
      </c>
      <c r="E45">
        <v>0</v>
      </c>
      <c r="F45">
        <v>5</v>
      </c>
      <c r="G45">
        <v>5</v>
      </c>
      <c r="H45">
        <v>2</v>
      </c>
    </row>
    <row r="46" spans="1:8" ht="15">
      <c r="A46">
        <v>37</v>
      </c>
      <c r="B46" t="s">
        <v>48</v>
      </c>
      <c r="C46" t="s">
        <v>182</v>
      </c>
      <c r="D46">
        <v>5</v>
      </c>
      <c r="E46">
        <v>0</v>
      </c>
      <c r="F46">
        <v>5</v>
      </c>
      <c r="G46">
        <v>5</v>
      </c>
      <c r="H46">
        <v>2</v>
      </c>
    </row>
    <row r="47" spans="2:3" ht="15">
      <c r="B47" t="s">
        <v>49</v>
      </c>
      <c r="C47" t="s">
        <v>183</v>
      </c>
    </row>
    <row r="48" spans="1:8" ht="15">
      <c r="A48">
        <v>38</v>
      </c>
      <c r="B48" t="s">
        <v>50</v>
      </c>
      <c r="C48" t="s">
        <v>184</v>
      </c>
      <c r="D48">
        <v>5</v>
      </c>
      <c r="E48">
        <v>5</v>
      </c>
      <c r="F48">
        <v>5</v>
      </c>
      <c r="G48">
        <v>5</v>
      </c>
      <c r="H48">
        <v>2</v>
      </c>
    </row>
    <row r="49" spans="1:8" ht="15">
      <c r="A49">
        <v>39</v>
      </c>
      <c r="B49" t="s">
        <v>51</v>
      </c>
      <c r="C49" t="s">
        <v>185</v>
      </c>
      <c r="D49">
        <v>5</v>
      </c>
      <c r="E49">
        <v>5</v>
      </c>
      <c r="F49">
        <v>5</v>
      </c>
      <c r="G49">
        <v>5</v>
      </c>
      <c r="H49">
        <v>2</v>
      </c>
    </row>
    <row r="50" spans="1:8" ht="15">
      <c r="A50">
        <v>40</v>
      </c>
      <c r="B50" t="s">
        <v>52</v>
      </c>
      <c r="C50" t="s">
        <v>186</v>
      </c>
      <c r="D50">
        <v>5</v>
      </c>
      <c r="E50">
        <v>5</v>
      </c>
      <c r="F50">
        <v>5</v>
      </c>
      <c r="G50">
        <v>5</v>
      </c>
      <c r="H50">
        <v>2</v>
      </c>
    </row>
    <row r="51" spans="1:8" ht="15">
      <c r="A51">
        <v>41</v>
      </c>
      <c r="B51" t="s">
        <v>53</v>
      </c>
      <c r="C51" t="s">
        <v>187</v>
      </c>
      <c r="D51">
        <v>5</v>
      </c>
      <c r="E51">
        <v>5</v>
      </c>
      <c r="F51">
        <v>5</v>
      </c>
      <c r="G51">
        <v>5</v>
      </c>
      <c r="H51">
        <v>2</v>
      </c>
    </row>
    <row r="52" spans="1:8" ht="15">
      <c r="A52">
        <v>42</v>
      </c>
      <c r="B52" t="s">
        <v>54</v>
      </c>
      <c r="C52" t="s">
        <v>188</v>
      </c>
      <c r="D52">
        <v>5</v>
      </c>
      <c r="E52">
        <v>5</v>
      </c>
      <c r="F52">
        <v>5</v>
      </c>
      <c r="G52">
        <v>5</v>
      </c>
      <c r="H52">
        <v>2</v>
      </c>
    </row>
    <row r="53" spans="1:8" ht="15">
      <c r="A53">
        <v>43</v>
      </c>
      <c r="B53" t="s">
        <v>55</v>
      </c>
      <c r="C53" t="s">
        <v>189</v>
      </c>
      <c r="D53">
        <v>5</v>
      </c>
      <c r="E53">
        <v>5</v>
      </c>
      <c r="F53">
        <v>5</v>
      </c>
      <c r="G53">
        <v>5</v>
      </c>
      <c r="H53">
        <v>2</v>
      </c>
    </row>
    <row r="54" spans="1:8" ht="15">
      <c r="A54">
        <v>44</v>
      </c>
      <c r="B54" t="s">
        <v>56</v>
      </c>
      <c r="C54" t="s">
        <v>190</v>
      </c>
      <c r="D54">
        <v>5</v>
      </c>
      <c r="E54">
        <v>5</v>
      </c>
      <c r="F54">
        <v>5</v>
      </c>
      <c r="G54">
        <v>5</v>
      </c>
      <c r="H54">
        <v>2</v>
      </c>
    </row>
    <row r="55" spans="1:8" ht="15">
      <c r="A55">
        <v>45</v>
      </c>
      <c r="B55" t="s">
        <v>57</v>
      </c>
      <c r="C55" t="s">
        <v>191</v>
      </c>
      <c r="D55">
        <v>5</v>
      </c>
      <c r="E55">
        <v>5</v>
      </c>
      <c r="F55">
        <v>5</v>
      </c>
      <c r="G55">
        <v>5</v>
      </c>
      <c r="H55">
        <v>2</v>
      </c>
    </row>
    <row r="56" spans="1:8" ht="15">
      <c r="A56">
        <v>46</v>
      </c>
      <c r="B56" t="s">
        <v>58</v>
      </c>
      <c r="C56" t="s">
        <v>192</v>
      </c>
      <c r="D56">
        <v>5</v>
      </c>
      <c r="E56">
        <v>5</v>
      </c>
      <c r="F56">
        <v>5</v>
      </c>
      <c r="G56">
        <v>5</v>
      </c>
      <c r="H56">
        <v>2</v>
      </c>
    </row>
    <row r="57" spans="1:8" ht="15">
      <c r="A57">
        <v>47</v>
      </c>
      <c r="B57" t="s">
        <v>59</v>
      </c>
      <c r="C57" t="s">
        <v>193</v>
      </c>
      <c r="D57">
        <v>5</v>
      </c>
      <c r="E57">
        <v>5</v>
      </c>
      <c r="F57">
        <v>5</v>
      </c>
      <c r="G57">
        <v>5</v>
      </c>
      <c r="H57">
        <v>2</v>
      </c>
    </row>
    <row r="58" spans="1:8" ht="15">
      <c r="A58">
        <v>48</v>
      </c>
      <c r="B58" t="s">
        <v>60</v>
      </c>
      <c r="C58" t="s">
        <v>194</v>
      </c>
      <c r="D58">
        <v>5</v>
      </c>
      <c r="E58">
        <v>5</v>
      </c>
      <c r="F58">
        <v>5</v>
      </c>
      <c r="G58">
        <v>5</v>
      </c>
      <c r="H58">
        <v>2</v>
      </c>
    </row>
    <row r="59" spans="1:8" ht="15">
      <c r="A59">
        <v>49</v>
      </c>
      <c r="B59" t="s">
        <v>61</v>
      </c>
      <c r="C59" t="s">
        <v>195</v>
      </c>
      <c r="D59">
        <v>5</v>
      </c>
      <c r="E59">
        <v>5</v>
      </c>
      <c r="F59">
        <v>5</v>
      </c>
      <c r="G59">
        <v>5</v>
      </c>
      <c r="H59">
        <v>2</v>
      </c>
    </row>
    <row r="60" spans="1:8" ht="15">
      <c r="A60">
        <v>50</v>
      </c>
      <c r="B60" t="s">
        <v>62</v>
      </c>
      <c r="C60" t="s">
        <v>218</v>
      </c>
      <c r="D60">
        <v>5</v>
      </c>
      <c r="E60">
        <v>0</v>
      </c>
      <c r="F60">
        <v>4</v>
      </c>
      <c r="G60">
        <v>4</v>
      </c>
      <c r="H60">
        <v>5</v>
      </c>
    </row>
    <row r="61" spans="1:8" ht="15">
      <c r="A61">
        <v>51</v>
      </c>
      <c r="B61" t="s">
        <v>63</v>
      </c>
      <c r="C61" t="s">
        <v>219</v>
      </c>
      <c r="D61">
        <v>5</v>
      </c>
      <c r="E61">
        <v>0</v>
      </c>
      <c r="F61">
        <v>2</v>
      </c>
      <c r="G61">
        <v>5</v>
      </c>
      <c r="H61">
        <v>5</v>
      </c>
    </row>
    <row r="62" spans="1:8" ht="15">
      <c r="A62">
        <v>52</v>
      </c>
      <c r="B62" t="s">
        <v>64</v>
      </c>
      <c r="C62" t="s">
        <v>196</v>
      </c>
      <c r="D62">
        <v>5</v>
      </c>
      <c r="E62">
        <v>0</v>
      </c>
      <c r="F62">
        <v>3</v>
      </c>
      <c r="G62">
        <v>4</v>
      </c>
      <c r="H62">
        <v>5</v>
      </c>
    </row>
    <row r="63" spans="1:8" ht="15">
      <c r="A63">
        <v>53</v>
      </c>
      <c r="B63" t="s">
        <v>65</v>
      </c>
      <c r="C63" t="s">
        <v>221</v>
      </c>
      <c r="D63">
        <v>5</v>
      </c>
      <c r="E63">
        <v>0</v>
      </c>
      <c r="F63">
        <v>4</v>
      </c>
      <c r="G63">
        <v>5</v>
      </c>
      <c r="H63">
        <v>5</v>
      </c>
    </row>
    <row r="64" spans="1:8" ht="15">
      <c r="A64">
        <v>54</v>
      </c>
      <c r="B64" t="s">
        <v>66</v>
      </c>
      <c r="C64" t="s">
        <v>220</v>
      </c>
      <c r="D64">
        <v>5</v>
      </c>
      <c r="E64">
        <v>0</v>
      </c>
      <c r="F64">
        <v>5</v>
      </c>
      <c r="G64">
        <v>5</v>
      </c>
      <c r="H64">
        <v>5</v>
      </c>
    </row>
    <row r="65" spans="1:8" ht="15">
      <c r="A65">
        <v>55</v>
      </c>
      <c r="B65" t="s">
        <v>67</v>
      </c>
      <c r="C65" t="s">
        <v>222</v>
      </c>
      <c r="D65">
        <v>5</v>
      </c>
      <c r="E65">
        <v>0</v>
      </c>
      <c r="F65">
        <v>0</v>
      </c>
      <c r="G65">
        <v>5</v>
      </c>
      <c r="H65">
        <v>5</v>
      </c>
    </row>
    <row r="66" spans="1:8" ht="15">
      <c r="A66">
        <v>56</v>
      </c>
      <c r="B66" t="s">
        <v>68</v>
      </c>
      <c r="C66" t="s">
        <v>223</v>
      </c>
      <c r="D66">
        <v>5</v>
      </c>
      <c r="E66">
        <v>0</v>
      </c>
      <c r="F66">
        <v>4</v>
      </c>
      <c r="G66">
        <v>4</v>
      </c>
      <c r="H66">
        <v>5</v>
      </c>
    </row>
    <row r="67" spans="1:8" ht="15">
      <c r="A67">
        <v>57</v>
      </c>
      <c r="B67" t="s">
        <v>69</v>
      </c>
      <c r="C67" t="s">
        <v>224</v>
      </c>
      <c r="D67">
        <v>5</v>
      </c>
      <c r="E67">
        <v>0</v>
      </c>
      <c r="F67">
        <v>2</v>
      </c>
      <c r="G67">
        <v>5</v>
      </c>
      <c r="H67">
        <v>5</v>
      </c>
    </row>
    <row r="68" spans="1:8" ht="15">
      <c r="A68">
        <v>58</v>
      </c>
      <c r="B68" t="s">
        <v>70</v>
      </c>
      <c r="C68" t="s">
        <v>225</v>
      </c>
      <c r="D68">
        <v>5</v>
      </c>
      <c r="E68">
        <v>0</v>
      </c>
      <c r="F68">
        <v>2</v>
      </c>
      <c r="G68">
        <v>4</v>
      </c>
      <c r="H68">
        <v>5</v>
      </c>
    </row>
    <row r="69" spans="1:8" ht="15">
      <c r="A69">
        <v>59</v>
      </c>
      <c r="B69" t="s">
        <v>71</v>
      </c>
      <c r="C69" t="s">
        <v>226</v>
      </c>
      <c r="D69">
        <v>5</v>
      </c>
      <c r="E69">
        <v>0</v>
      </c>
      <c r="F69">
        <v>3</v>
      </c>
      <c r="G69">
        <v>4</v>
      </c>
      <c r="H69">
        <v>5</v>
      </c>
    </row>
    <row r="70" spans="1:8" ht="15">
      <c r="A70">
        <v>60</v>
      </c>
      <c r="B70" t="s">
        <v>72</v>
      </c>
      <c r="C70" t="s">
        <v>227</v>
      </c>
      <c r="D70">
        <v>5</v>
      </c>
      <c r="E70">
        <v>4</v>
      </c>
      <c r="F70">
        <v>4</v>
      </c>
      <c r="G70">
        <v>4</v>
      </c>
      <c r="H70">
        <v>3</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H70"/>
  <sheetViews>
    <sheetView zoomScalePageLayoutView="0" workbookViewId="0" topLeftCell="A1">
      <selection activeCell="C1" sqref="C1:F4"/>
    </sheetView>
  </sheetViews>
  <sheetFormatPr defaultColWidth="9.140625" defaultRowHeight="15"/>
  <sheetData>
    <row r="1" spans="3:6" ht="45">
      <c r="C1" s="9" t="s">
        <v>74</v>
      </c>
      <c r="D1" t="s">
        <v>75</v>
      </c>
      <c r="F1" s="10">
        <v>0.2325886990801577</v>
      </c>
    </row>
    <row r="2" spans="3:6" ht="15.75">
      <c r="C2" s="8"/>
      <c r="D2" t="s">
        <v>76</v>
      </c>
      <c r="F2" s="10">
        <v>0.25492772667542707</v>
      </c>
    </row>
    <row r="3" spans="3:6" ht="15.75">
      <c r="C3" s="8"/>
      <c r="D3" t="s">
        <v>77</v>
      </c>
      <c r="F3" s="10">
        <v>0.2706964520367937</v>
      </c>
    </row>
    <row r="4" spans="3:6" ht="15.75">
      <c r="C4" s="8"/>
      <c r="D4" t="s">
        <v>78</v>
      </c>
      <c r="F4" s="10">
        <v>0.24178712220762155</v>
      </c>
    </row>
    <row r="10" spans="1:8" ht="15">
      <c r="A10">
        <v>1</v>
      </c>
      <c r="B10" t="s">
        <v>12</v>
      </c>
      <c r="C10" t="s">
        <v>212</v>
      </c>
      <c r="D10">
        <v>5</v>
      </c>
      <c r="E10">
        <v>5</v>
      </c>
      <c r="F10">
        <v>0</v>
      </c>
      <c r="G10">
        <v>0</v>
      </c>
      <c r="H10">
        <v>0</v>
      </c>
    </row>
    <row r="11" spans="1:8" ht="15">
      <c r="A11">
        <v>2</v>
      </c>
      <c r="B11" t="s">
        <v>13</v>
      </c>
      <c r="C11" t="s">
        <v>202</v>
      </c>
      <c r="D11">
        <v>5</v>
      </c>
      <c r="E11">
        <v>5</v>
      </c>
      <c r="F11">
        <v>5</v>
      </c>
      <c r="G11">
        <v>4</v>
      </c>
      <c r="H11">
        <v>5</v>
      </c>
    </row>
    <row r="12" spans="1:8" ht="15">
      <c r="A12">
        <v>3</v>
      </c>
      <c r="B12" t="s">
        <v>14</v>
      </c>
      <c r="C12" t="s">
        <v>203</v>
      </c>
      <c r="D12">
        <v>5</v>
      </c>
      <c r="E12">
        <v>5</v>
      </c>
      <c r="F12">
        <v>5</v>
      </c>
      <c r="G12">
        <v>5</v>
      </c>
      <c r="H12">
        <v>5</v>
      </c>
    </row>
    <row r="13" spans="1:8" ht="15">
      <c r="A13">
        <v>4</v>
      </c>
      <c r="B13" t="s">
        <v>15</v>
      </c>
      <c r="C13" t="s">
        <v>213</v>
      </c>
      <c r="D13">
        <v>5</v>
      </c>
      <c r="E13">
        <v>5</v>
      </c>
      <c r="F13">
        <v>5</v>
      </c>
      <c r="G13">
        <v>5</v>
      </c>
      <c r="H13">
        <v>5</v>
      </c>
    </row>
    <row r="14" spans="1:8" ht="15">
      <c r="A14">
        <v>5</v>
      </c>
      <c r="B14" t="s">
        <v>16</v>
      </c>
      <c r="C14" t="s">
        <v>169</v>
      </c>
      <c r="D14">
        <v>4</v>
      </c>
      <c r="E14">
        <v>5</v>
      </c>
      <c r="F14">
        <v>0</v>
      </c>
      <c r="G14">
        <v>0</v>
      </c>
      <c r="H14">
        <v>0</v>
      </c>
    </row>
    <row r="15" spans="1:8" ht="15">
      <c r="A15">
        <v>6</v>
      </c>
      <c r="B15" t="s">
        <v>17</v>
      </c>
      <c r="C15" t="s">
        <v>201</v>
      </c>
      <c r="D15">
        <v>5</v>
      </c>
      <c r="E15">
        <v>5</v>
      </c>
      <c r="F15">
        <v>0</v>
      </c>
      <c r="G15">
        <v>4</v>
      </c>
      <c r="H15">
        <v>4</v>
      </c>
    </row>
    <row r="16" spans="1:8" ht="15">
      <c r="A16">
        <v>7</v>
      </c>
      <c r="B16" t="s">
        <v>18</v>
      </c>
      <c r="C16" t="s">
        <v>170</v>
      </c>
      <c r="D16">
        <v>5</v>
      </c>
      <c r="E16">
        <v>5</v>
      </c>
      <c r="F16">
        <v>5</v>
      </c>
      <c r="G16">
        <v>4</v>
      </c>
      <c r="H16">
        <v>5</v>
      </c>
    </row>
    <row r="17" spans="1:8" ht="15">
      <c r="A17">
        <v>8</v>
      </c>
      <c r="B17" t="s">
        <v>19</v>
      </c>
      <c r="C17" t="s">
        <v>171</v>
      </c>
      <c r="D17">
        <v>5</v>
      </c>
      <c r="E17">
        <v>5</v>
      </c>
      <c r="F17">
        <v>5</v>
      </c>
      <c r="G17">
        <v>5</v>
      </c>
      <c r="H17">
        <v>5</v>
      </c>
    </row>
    <row r="18" spans="1:8" ht="15">
      <c r="A18">
        <v>9</v>
      </c>
      <c r="B18" t="s">
        <v>20</v>
      </c>
      <c r="C18" t="s">
        <v>214</v>
      </c>
      <c r="D18">
        <v>5</v>
      </c>
      <c r="E18">
        <v>5</v>
      </c>
      <c r="F18">
        <v>5</v>
      </c>
      <c r="G18">
        <v>5</v>
      </c>
      <c r="H18">
        <v>4</v>
      </c>
    </row>
    <row r="19" spans="1:8" ht="15">
      <c r="A19">
        <v>10</v>
      </c>
      <c r="B19" t="s">
        <v>21</v>
      </c>
      <c r="C19" t="s">
        <v>172</v>
      </c>
      <c r="D19">
        <v>4</v>
      </c>
      <c r="E19">
        <v>5</v>
      </c>
      <c r="F19">
        <v>5</v>
      </c>
      <c r="G19">
        <v>5</v>
      </c>
      <c r="H19">
        <v>5</v>
      </c>
    </row>
    <row r="20" spans="1:8" ht="15">
      <c r="A20">
        <v>11</v>
      </c>
      <c r="B20" t="s">
        <v>22</v>
      </c>
      <c r="C20" t="s">
        <v>228</v>
      </c>
      <c r="D20">
        <v>5</v>
      </c>
      <c r="E20">
        <v>2</v>
      </c>
      <c r="F20">
        <v>5</v>
      </c>
      <c r="G20">
        <v>5</v>
      </c>
      <c r="H20">
        <v>4</v>
      </c>
    </row>
    <row r="21" spans="1:8" ht="15">
      <c r="A21">
        <v>12</v>
      </c>
      <c r="B21" t="s">
        <v>23</v>
      </c>
      <c r="C21" t="s">
        <v>204</v>
      </c>
      <c r="D21">
        <v>5</v>
      </c>
      <c r="E21">
        <v>5</v>
      </c>
      <c r="F21">
        <v>5</v>
      </c>
      <c r="G21">
        <v>5</v>
      </c>
      <c r="H21">
        <v>5</v>
      </c>
    </row>
    <row r="22" spans="1:8" ht="15">
      <c r="A22">
        <v>13</v>
      </c>
      <c r="B22" t="s">
        <v>24</v>
      </c>
      <c r="C22" t="s">
        <v>205</v>
      </c>
      <c r="D22">
        <v>5</v>
      </c>
      <c r="E22">
        <v>0</v>
      </c>
      <c r="F22">
        <v>5</v>
      </c>
      <c r="G22">
        <v>0</v>
      </c>
      <c r="H22">
        <v>0</v>
      </c>
    </row>
    <row r="23" spans="1:8" ht="15">
      <c r="A23">
        <v>14</v>
      </c>
      <c r="B23" t="s">
        <v>25</v>
      </c>
      <c r="C23" t="s">
        <v>174</v>
      </c>
      <c r="D23">
        <v>5</v>
      </c>
      <c r="E23">
        <v>5</v>
      </c>
      <c r="F23">
        <v>5</v>
      </c>
      <c r="G23">
        <v>0</v>
      </c>
      <c r="H23">
        <v>5</v>
      </c>
    </row>
    <row r="24" spans="1:8" ht="15">
      <c r="A24">
        <v>15</v>
      </c>
      <c r="B24" t="s">
        <v>26</v>
      </c>
      <c r="C24" t="s">
        <v>173</v>
      </c>
      <c r="D24">
        <v>5</v>
      </c>
      <c r="E24">
        <v>5</v>
      </c>
      <c r="F24">
        <v>5</v>
      </c>
      <c r="G24">
        <v>0</v>
      </c>
      <c r="H24">
        <v>0</v>
      </c>
    </row>
    <row r="25" spans="1:8" ht="15">
      <c r="A25">
        <v>16</v>
      </c>
      <c r="B25" t="s">
        <v>27</v>
      </c>
      <c r="C25" t="s">
        <v>215</v>
      </c>
      <c r="D25">
        <v>5</v>
      </c>
      <c r="E25">
        <v>5</v>
      </c>
      <c r="F25">
        <v>5</v>
      </c>
      <c r="G25">
        <v>5</v>
      </c>
      <c r="H25">
        <v>5</v>
      </c>
    </row>
    <row r="26" spans="1:8" ht="15">
      <c r="A26">
        <v>17</v>
      </c>
      <c r="B26" t="s">
        <v>28</v>
      </c>
      <c r="C26" t="s">
        <v>216</v>
      </c>
      <c r="D26">
        <v>4</v>
      </c>
      <c r="E26">
        <v>5</v>
      </c>
      <c r="F26">
        <v>0</v>
      </c>
      <c r="G26">
        <v>0</v>
      </c>
      <c r="H26">
        <v>0</v>
      </c>
    </row>
    <row r="27" spans="1:8" ht="15">
      <c r="A27">
        <v>18</v>
      </c>
      <c r="B27" t="s">
        <v>29</v>
      </c>
      <c r="C27" t="s">
        <v>200</v>
      </c>
      <c r="D27">
        <v>5</v>
      </c>
      <c r="E27">
        <v>5</v>
      </c>
      <c r="F27">
        <v>0</v>
      </c>
      <c r="G27">
        <v>0</v>
      </c>
      <c r="H27">
        <v>0</v>
      </c>
    </row>
    <row r="28" spans="1:8" ht="15">
      <c r="A28">
        <v>19</v>
      </c>
      <c r="B28" t="s">
        <v>30</v>
      </c>
      <c r="C28" t="s">
        <v>206</v>
      </c>
      <c r="D28">
        <v>5</v>
      </c>
      <c r="E28">
        <v>5</v>
      </c>
      <c r="F28">
        <v>5</v>
      </c>
      <c r="G28">
        <v>5</v>
      </c>
      <c r="H28">
        <v>5</v>
      </c>
    </row>
    <row r="29" spans="1:8" ht="15">
      <c r="A29">
        <v>20</v>
      </c>
      <c r="B29" t="s">
        <v>31</v>
      </c>
      <c r="C29" t="s">
        <v>199</v>
      </c>
      <c r="D29">
        <v>5</v>
      </c>
      <c r="E29">
        <v>5</v>
      </c>
      <c r="F29">
        <v>5</v>
      </c>
      <c r="G29">
        <v>5</v>
      </c>
      <c r="H29">
        <v>5</v>
      </c>
    </row>
    <row r="30" spans="1:8" ht="15">
      <c r="A30">
        <v>21</v>
      </c>
      <c r="B30" t="s">
        <v>32</v>
      </c>
      <c r="C30" t="s">
        <v>175</v>
      </c>
      <c r="D30">
        <v>5</v>
      </c>
      <c r="E30">
        <v>5</v>
      </c>
      <c r="F30">
        <v>5</v>
      </c>
      <c r="G30">
        <v>4</v>
      </c>
      <c r="H30">
        <v>4</v>
      </c>
    </row>
    <row r="31" spans="1:8" ht="15">
      <c r="A31">
        <v>22</v>
      </c>
      <c r="B31" t="s">
        <v>33</v>
      </c>
      <c r="C31" t="s">
        <v>176</v>
      </c>
      <c r="D31">
        <v>4</v>
      </c>
      <c r="E31">
        <v>4</v>
      </c>
      <c r="F31">
        <v>0</v>
      </c>
      <c r="G31">
        <v>0</v>
      </c>
      <c r="H31">
        <v>0</v>
      </c>
    </row>
    <row r="32" spans="1:8" ht="15">
      <c r="A32">
        <v>23</v>
      </c>
      <c r="B32" t="s">
        <v>34</v>
      </c>
      <c r="C32" t="s">
        <v>198</v>
      </c>
      <c r="D32">
        <v>5</v>
      </c>
      <c r="E32">
        <v>5</v>
      </c>
      <c r="F32">
        <v>5</v>
      </c>
      <c r="G32">
        <v>0</v>
      </c>
      <c r="H32">
        <v>5</v>
      </c>
    </row>
    <row r="33" spans="1:8" ht="15">
      <c r="A33">
        <v>24</v>
      </c>
      <c r="B33" t="s">
        <v>35</v>
      </c>
      <c r="C33" t="s">
        <v>209</v>
      </c>
      <c r="D33">
        <v>5</v>
      </c>
      <c r="E33">
        <v>5</v>
      </c>
      <c r="F33">
        <v>5</v>
      </c>
      <c r="G33">
        <v>0</v>
      </c>
      <c r="H33">
        <v>0</v>
      </c>
    </row>
    <row r="34" spans="1:8" ht="15">
      <c r="A34">
        <v>25</v>
      </c>
      <c r="B34" t="s">
        <v>36</v>
      </c>
      <c r="C34" t="s">
        <v>210</v>
      </c>
      <c r="D34">
        <v>5</v>
      </c>
      <c r="E34">
        <v>5</v>
      </c>
      <c r="F34">
        <v>5</v>
      </c>
      <c r="G34">
        <v>0</v>
      </c>
      <c r="H34">
        <v>0</v>
      </c>
    </row>
    <row r="35" spans="1:8" ht="15">
      <c r="A35">
        <v>26</v>
      </c>
      <c r="B35" t="s">
        <v>37</v>
      </c>
      <c r="C35" t="s">
        <v>217</v>
      </c>
      <c r="D35">
        <v>5</v>
      </c>
      <c r="E35">
        <v>5</v>
      </c>
      <c r="F35">
        <v>5</v>
      </c>
      <c r="G35">
        <v>0</v>
      </c>
      <c r="H35">
        <v>0</v>
      </c>
    </row>
    <row r="36" spans="1:8" ht="15">
      <c r="A36">
        <v>27</v>
      </c>
      <c r="B36" t="s">
        <v>38</v>
      </c>
      <c r="C36" t="s">
        <v>211</v>
      </c>
      <c r="D36">
        <v>5</v>
      </c>
      <c r="E36">
        <v>5</v>
      </c>
      <c r="F36">
        <v>5</v>
      </c>
      <c r="G36">
        <v>0</v>
      </c>
      <c r="H36">
        <v>0</v>
      </c>
    </row>
    <row r="37" spans="1:8" ht="15">
      <c r="A37">
        <v>28</v>
      </c>
      <c r="B37" t="s">
        <v>39</v>
      </c>
      <c r="C37" t="s">
        <v>197</v>
      </c>
      <c r="D37">
        <v>5</v>
      </c>
      <c r="E37">
        <v>5</v>
      </c>
      <c r="F37">
        <v>5</v>
      </c>
      <c r="G37">
        <v>4</v>
      </c>
      <c r="H37">
        <v>4</v>
      </c>
    </row>
    <row r="38" spans="1:8" ht="15">
      <c r="A38">
        <v>29</v>
      </c>
      <c r="B38" t="s">
        <v>40</v>
      </c>
      <c r="C38" t="s">
        <v>229</v>
      </c>
      <c r="D38">
        <v>5</v>
      </c>
      <c r="E38">
        <v>5</v>
      </c>
      <c r="F38">
        <v>5</v>
      </c>
      <c r="G38">
        <v>0</v>
      </c>
      <c r="H38">
        <v>0</v>
      </c>
    </row>
    <row r="39" spans="1:8" ht="15">
      <c r="A39">
        <v>30</v>
      </c>
      <c r="B39" t="s">
        <v>41</v>
      </c>
      <c r="C39" t="s">
        <v>177</v>
      </c>
      <c r="D39">
        <v>5</v>
      </c>
      <c r="E39">
        <v>5</v>
      </c>
      <c r="F39">
        <v>5</v>
      </c>
      <c r="G39">
        <v>0</v>
      </c>
      <c r="H39">
        <v>0</v>
      </c>
    </row>
    <row r="40" spans="1:8" ht="15">
      <c r="A40">
        <v>31</v>
      </c>
      <c r="B40" t="s">
        <v>42</v>
      </c>
      <c r="C40" t="s">
        <v>207</v>
      </c>
      <c r="D40">
        <v>5</v>
      </c>
      <c r="E40">
        <v>5</v>
      </c>
      <c r="F40">
        <v>5</v>
      </c>
      <c r="G40">
        <v>0</v>
      </c>
      <c r="H40">
        <v>0</v>
      </c>
    </row>
    <row r="41" spans="1:8" ht="15">
      <c r="A41">
        <v>32</v>
      </c>
      <c r="B41" t="s">
        <v>43</v>
      </c>
      <c r="C41" t="s">
        <v>178</v>
      </c>
      <c r="D41">
        <v>5</v>
      </c>
      <c r="E41">
        <v>5</v>
      </c>
      <c r="F41">
        <v>5</v>
      </c>
      <c r="G41">
        <v>0</v>
      </c>
      <c r="H41">
        <v>0</v>
      </c>
    </row>
    <row r="42" spans="1:8" ht="15">
      <c r="A42">
        <v>33</v>
      </c>
      <c r="B42" t="s">
        <v>44</v>
      </c>
      <c r="C42" t="s">
        <v>179</v>
      </c>
      <c r="D42">
        <v>5</v>
      </c>
      <c r="E42">
        <v>5</v>
      </c>
      <c r="F42">
        <v>5</v>
      </c>
      <c r="G42">
        <v>4</v>
      </c>
      <c r="H42">
        <v>4</v>
      </c>
    </row>
    <row r="43" spans="1:8" ht="15">
      <c r="A43">
        <v>34</v>
      </c>
      <c r="B43" t="s">
        <v>45</v>
      </c>
      <c r="C43" t="s">
        <v>180</v>
      </c>
      <c r="D43">
        <v>5</v>
      </c>
      <c r="E43">
        <v>5</v>
      </c>
      <c r="F43">
        <v>5</v>
      </c>
      <c r="G43">
        <v>4</v>
      </c>
      <c r="H43">
        <v>0</v>
      </c>
    </row>
    <row r="44" spans="1:8" ht="15">
      <c r="A44">
        <v>35</v>
      </c>
      <c r="B44" t="s">
        <v>46</v>
      </c>
      <c r="C44" t="s">
        <v>208</v>
      </c>
      <c r="D44">
        <v>5</v>
      </c>
      <c r="E44">
        <v>5</v>
      </c>
      <c r="F44">
        <v>5</v>
      </c>
      <c r="G44">
        <v>0</v>
      </c>
      <c r="H44">
        <v>0</v>
      </c>
    </row>
    <row r="45" spans="1:8" ht="15">
      <c r="A45">
        <v>36</v>
      </c>
      <c r="B45" t="s">
        <v>47</v>
      </c>
      <c r="C45" t="s">
        <v>181</v>
      </c>
      <c r="D45">
        <v>5</v>
      </c>
      <c r="E45">
        <v>5</v>
      </c>
      <c r="F45">
        <v>5</v>
      </c>
      <c r="G45">
        <v>0</v>
      </c>
      <c r="H45">
        <v>0</v>
      </c>
    </row>
    <row r="46" spans="1:8" ht="15">
      <c r="A46">
        <v>37</v>
      </c>
      <c r="B46" t="s">
        <v>48</v>
      </c>
      <c r="C46" t="s">
        <v>182</v>
      </c>
      <c r="D46">
        <v>5</v>
      </c>
      <c r="E46">
        <v>5</v>
      </c>
      <c r="F46">
        <v>5</v>
      </c>
      <c r="G46">
        <v>0</v>
      </c>
      <c r="H46">
        <v>0</v>
      </c>
    </row>
    <row r="47" spans="2:8" ht="15">
      <c r="B47" t="s">
        <v>49</v>
      </c>
      <c r="C47" t="s">
        <v>183</v>
      </c>
      <c r="D47">
        <v>5</v>
      </c>
      <c r="E47">
        <v>5</v>
      </c>
      <c r="F47">
        <v>5</v>
      </c>
      <c r="G47">
        <v>0</v>
      </c>
      <c r="H47">
        <v>0</v>
      </c>
    </row>
    <row r="48" spans="1:8" ht="15">
      <c r="A48">
        <v>38</v>
      </c>
      <c r="B48" t="s">
        <v>50</v>
      </c>
      <c r="C48" t="s">
        <v>184</v>
      </c>
      <c r="D48">
        <v>5</v>
      </c>
      <c r="E48">
        <v>5</v>
      </c>
      <c r="F48">
        <v>5</v>
      </c>
      <c r="G48">
        <v>0</v>
      </c>
      <c r="H48">
        <v>0</v>
      </c>
    </row>
    <row r="49" spans="1:8" ht="15">
      <c r="A49">
        <v>39</v>
      </c>
      <c r="B49" t="s">
        <v>51</v>
      </c>
      <c r="C49" t="s">
        <v>185</v>
      </c>
      <c r="D49">
        <v>5</v>
      </c>
      <c r="E49">
        <v>5</v>
      </c>
      <c r="F49">
        <v>5</v>
      </c>
      <c r="G49">
        <v>0</v>
      </c>
      <c r="H49">
        <v>0</v>
      </c>
    </row>
    <row r="50" spans="1:8" ht="15">
      <c r="A50">
        <v>40</v>
      </c>
      <c r="B50" t="s">
        <v>52</v>
      </c>
      <c r="C50" t="s">
        <v>186</v>
      </c>
      <c r="D50">
        <v>5</v>
      </c>
      <c r="E50">
        <v>5</v>
      </c>
      <c r="F50">
        <v>5</v>
      </c>
      <c r="G50">
        <v>0</v>
      </c>
      <c r="H50">
        <v>0</v>
      </c>
    </row>
    <row r="51" spans="1:8" ht="15">
      <c r="A51">
        <v>41</v>
      </c>
      <c r="B51" t="s">
        <v>53</v>
      </c>
      <c r="C51" t="s">
        <v>187</v>
      </c>
      <c r="D51">
        <v>5</v>
      </c>
      <c r="E51">
        <v>5</v>
      </c>
      <c r="F51">
        <v>5</v>
      </c>
      <c r="G51">
        <v>0</v>
      </c>
      <c r="H51">
        <v>0</v>
      </c>
    </row>
    <row r="52" spans="1:8" ht="15">
      <c r="A52">
        <v>42</v>
      </c>
      <c r="B52" t="s">
        <v>54</v>
      </c>
      <c r="C52" t="s">
        <v>188</v>
      </c>
      <c r="D52">
        <v>5</v>
      </c>
      <c r="E52">
        <v>5</v>
      </c>
      <c r="F52">
        <v>5</v>
      </c>
      <c r="G52">
        <v>0</v>
      </c>
      <c r="H52">
        <v>0</v>
      </c>
    </row>
    <row r="53" spans="1:8" ht="15">
      <c r="A53">
        <v>43</v>
      </c>
      <c r="B53" t="s">
        <v>55</v>
      </c>
      <c r="C53" t="s">
        <v>189</v>
      </c>
      <c r="D53">
        <v>5</v>
      </c>
      <c r="E53">
        <v>5</v>
      </c>
      <c r="F53">
        <v>5</v>
      </c>
      <c r="G53">
        <v>0</v>
      </c>
      <c r="H53">
        <v>0</v>
      </c>
    </row>
    <row r="54" spans="1:8" ht="15">
      <c r="A54">
        <v>44</v>
      </c>
      <c r="B54" t="s">
        <v>56</v>
      </c>
      <c r="C54" t="s">
        <v>190</v>
      </c>
      <c r="D54">
        <v>5</v>
      </c>
      <c r="E54">
        <v>5</v>
      </c>
      <c r="F54">
        <v>5</v>
      </c>
      <c r="G54">
        <v>0</v>
      </c>
      <c r="H54">
        <v>0</v>
      </c>
    </row>
    <row r="55" spans="1:8" ht="15">
      <c r="A55">
        <v>45</v>
      </c>
      <c r="B55" t="s">
        <v>57</v>
      </c>
      <c r="C55" t="s">
        <v>191</v>
      </c>
      <c r="D55">
        <v>5</v>
      </c>
      <c r="E55">
        <v>5</v>
      </c>
      <c r="F55">
        <v>5</v>
      </c>
      <c r="G55">
        <v>0</v>
      </c>
      <c r="H55">
        <v>0</v>
      </c>
    </row>
    <row r="56" spans="1:8" ht="15">
      <c r="A56">
        <v>46</v>
      </c>
      <c r="B56" t="s">
        <v>58</v>
      </c>
      <c r="C56" t="s">
        <v>192</v>
      </c>
      <c r="D56">
        <v>5</v>
      </c>
      <c r="E56">
        <v>5</v>
      </c>
      <c r="F56">
        <v>5</v>
      </c>
      <c r="G56">
        <v>0</v>
      </c>
      <c r="H56">
        <v>0</v>
      </c>
    </row>
    <row r="57" spans="1:8" ht="15">
      <c r="A57">
        <v>47</v>
      </c>
      <c r="B57" t="s">
        <v>59</v>
      </c>
      <c r="C57" t="s">
        <v>193</v>
      </c>
      <c r="D57">
        <v>5</v>
      </c>
      <c r="E57">
        <v>5</v>
      </c>
      <c r="F57">
        <v>5</v>
      </c>
      <c r="G57">
        <v>0</v>
      </c>
      <c r="H57">
        <v>0</v>
      </c>
    </row>
    <row r="58" spans="1:8" ht="15">
      <c r="A58">
        <v>48</v>
      </c>
      <c r="B58" t="s">
        <v>60</v>
      </c>
      <c r="C58" t="s">
        <v>194</v>
      </c>
      <c r="D58">
        <v>5</v>
      </c>
      <c r="E58">
        <v>5</v>
      </c>
      <c r="F58">
        <v>5</v>
      </c>
      <c r="G58">
        <v>0</v>
      </c>
      <c r="H58">
        <v>0</v>
      </c>
    </row>
    <row r="59" spans="1:8" ht="15">
      <c r="A59">
        <v>49</v>
      </c>
      <c r="B59" t="s">
        <v>61</v>
      </c>
      <c r="C59" t="s">
        <v>195</v>
      </c>
      <c r="D59">
        <v>5</v>
      </c>
      <c r="E59">
        <v>5</v>
      </c>
      <c r="F59">
        <v>5</v>
      </c>
      <c r="G59">
        <v>0</v>
      </c>
      <c r="H59">
        <v>0</v>
      </c>
    </row>
    <row r="60" spans="1:8" ht="15">
      <c r="A60">
        <v>50</v>
      </c>
      <c r="B60" t="s">
        <v>62</v>
      </c>
      <c r="C60" t="s">
        <v>218</v>
      </c>
      <c r="D60">
        <v>5</v>
      </c>
      <c r="E60">
        <v>5</v>
      </c>
      <c r="F60">
        <v>5</v>
      </c>
      <c r="G60">
        <v>5</v>
      </c>
      <c r="H60">
        <v>5</v>
      </c>
    </row>
    <row r="61" spans="1:8" ht="15">
      <c r="A61">
        <v>51</v>
      </c>
      <c r="B61" t="s">
        <v>63</v>
      </c>
      <c r="C61" t="s">
        <v>219</v>
      </c>
      <c r="D61">
        <v>5</v>
      </c>
      <c r="E61">
        <v>5</v>
      </c>
      <c r="F61">
        <v>5</v>
      </c>
      <c r="G61">
        <v>5</v>
      </c>
      <c r="H61">
        <v>5</v>
      </c>
    </row>
    <row r="62" spans="1:8" ht="15">
      <c r="A62">
        <v>52</v>
      </c>
      <c r="B62" t="s">
        <v>64</v>
      </c>
      <c r="C62" t="s">
        <v>196</v>
      </c>
      <c r="D62">
        <v>5</v>
      </c>
      <c r="E62">
        <v>5</v>
      </c>
      <c r="F62">
        <v>5</v>
      </c>
      <c r="G62">
        <v>5</v>
      </c>
      <c r="H62">
        <v>5</v>
      </c>
    </row>
    <row r="63" spans="1:8" ht="15">
      <c r="A63">
        <v>53</v>
      </c>
      <c r="B63" t="s">
        <v>65</v>
      </c>
      <c r="C63" t="s">
        <v>221</v>
      </c>
      <c r="D63">
        <v>5</v>
      </c>
      <c r="E63">
        <v>5</v>
      </c>
      <c r="F63">
        <v>5</v>
      </c>
      <c r="G63">
        <v>5</v>
      </c>
      <c r="H63">
        <v>5</v>
      </c>
    </row>
    <row r="64" spans="1:8" ht="15">
      <c r="A64">
        <v>54</v>
      </c>
      <c r="B64" t="s">
        <v>66</v>
      </c>
      <c r="C64" t="s">
        <v>220</v>
      </c>
      <c r="D64">
        <v>5</v>
      </c>
      <c r="E64">
        <v>5</v>
      </c>
      <c r="F64">
        <v>5</v>
      </c>
      <c r="G64">
        <v>5</v>
      </c>
      <c r="H64">
        <v>5</v>
      </c>
    </row>
    <row r="65" spans="1:8" ht="15">
      <c r="A65">
        <v>55</v>
      </c>
      <c r="B65" t="s">
        <v>67</v>
      </c>
      <c r="C65" t="s">
        <v>222</v>
      </c>
      <c r="D65">
        <v>5</v>
      </c>
      <c r="E65">
        <v>5</v>
      </c>
      <c r="F65">
        <v>5</v>
      </c>
      <c r="G65">
        <v>5</v>
      </c>
      <c r="H65">
        <v>5</v>
      </c>
    </row>
    <row r="66" spans="1:8" ht="15">
      <c r="A66">
        <v>56</v>
      </c>
      <c r="B66" t="s">
        <v>68</v>
      </c>
      <c r="C66" t="s">
        <v>223</v>
      </c>
      <c r="D66">
        <v>5</v>
      </c>
      <c r="E66">
        <v>5</v>
      </c>
      <c r="F66">
        <v>5</v>
      </c>
      <c r="G66">
        <v>5</v>
      </c>
      <c r="H66">
        <v>5</v>
      </c>
    </row>
    <row r="67" spans="1:8" ht="15">
      <c r="A67">
        <v>57</v>
      </c>
      <c r="B67" t="s">
        <v>69</v>
      </c>
      <c r="C67" t="s">
        <v>224</v>
      </c>
      <c r="D67">
        <v>5</v>
      </c>
      <c r="E67">
        <v>5</v>
      </c>
      <c r="F67">
        <v>5</v>
      </c>
      <c r="G67">
        <v>5</v>
      </c>
      <c r="H67">
        <v>5</v>
      </c>
    </row>
    <row r="68" spans="1:8" ht="15">
      <c r="A68">
        <v>58</v>
      </c>
      <c r="B68" t="s">
        <v>70</v>
      </c>
      <c r="C68" t="s">
        <v>225</v>
      </c>
      <c r="D68">
        <v>5</v>
      </c>
      <c r="E68">
        <v>5</v>
      </c>
      <c r="F68">
        <v>5</v>
      </c>
      <c r="G68">
        <v>5</v>
      </c>
      <c r="H68">
        <v>5</v>
      </c>
    </row>
    <row r="69" spans="1:8" ht="15">
      <c r="A69">
        <v>59</v>
      </c>
      <c r="B69" t="s">
        <v>71</v>
      </c>
      <c r="C69" t="s">
        <v>226</v>
      </c>
      <c r="D69">
        <v>5</v>
      </c>
      <c r="E69">
        <v>5</v>
      </c>
      <c r="F69">
        <v>5</v>
      </c>
      <c r="G69">
        <v>5</v>
      </c>
      <c r="H69">
        <v>5</v>
      </c>
    </row>
    <row r="70" spans="1:8" ht="15">
      <c r="A70">
        <v>60</v>
      </c>
      <c r="B70" t="s">
        <v>72</v>
      </c>
      <c r="C70" t="s">
        <v>227</v>
      </c>
      <c r="D70">
        <v>5</v>
      </c>
      <c r="E70">
        <v>5</v>
      </c>
      <c r="F70">
        <v>5</v>
      </c>
      <c r="G70">
        <v>5</v>
      </c>
      <c r="H70">
        <v>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80" zoomScaleNormal="80" zoomScalePageLayoutView="0" workbookViewId="0" topLeftCell="A1">
      <selection activeCell="A1" sqref="A1"/>
    </sheetView>
  </sheetViews>
  <sheetFormatPr defaultColWidth="9.140625" defaultRowHeight="15"/>
  <cols>
    <col min="1" max="1" width="4.140625" style="69" bestFit="1" customWidth="1"/>
    <col min="2" max="3" width="51.28125" style="8" customWidth="1"/>
    <col min="4" max="4" width="18.140625" style="0" customWidth="1"/>
    <col min="5" max="8" width="15.57421875" style="0" customWidth="1"/>
    <col min="9" max="9" width="9.140625" style="0" customWidth="1"/>
    <col min="10" max="10" width="44.7109375" style="8" customWidth="1"/>
    <col min="11" max="11" width="9.140625" style="0" customWidth="1"/>
    <col min="12" max="12" width="44.00390625" style="0" customWidth="1"/>
  </cols>
  <sheetData>
    <row r="1" spans="3:6" ht="19.5" thickBot="1">
      <c r="C1" s="72" t="s">
        <v>331</v>
      </c>
      <c r="D1" s="5" t="s">
        <v>75</v>
      </c>
      <c r="F1" s="71">
        <f>AVERAGE(Data01:DataEnd!F1)</f>
        <v>0.23258869908015764</v>
      </c>
    </row>
    <row r="2" spans="3:6" ht="19.5" thickBot="1">
      <c r="C2" s="7"/>
      <c r="D2" s="5" t="s">
        <v>76</v>
      </c>
      <c r="F2" s="71">
        <f>AVERAGE(Data01:DataEnd!F2)</f>
        <v>0.25492772667542696</v>
      </c>
    </row>
    <row r="3" spans="3:6" ht="19.5" thickBot="1">
      <c r="C3" s="7"/>
      <c r="D3" s="5" t="s">
        <v>77</v>
      </c>
      <c r="F3" s="71">
        <f>AVERAGE(Data01:DataEnd!F3)</f>
        <v>0.27069645203679377</v>
      </c>
    </row>
    <row r="4" spans="3:6" ht="19.5" thickBot="1">
      <c r="C4" s="7"/>
      <c r="D4" s="5" t="s">
        <v>78</v>
      </c>
      <c r="F4" s="71">
        <f>AVERAGE(Data01:DataEnd!F4)</f>
        <v>0.24178712220762147</v>
      </c>
    </row>
    <row r="5" spans="1:11" s="5" customFormat="1" ht="19.5" thickBot="1">
      <c r="A5" s="66"/>
      <c r="B5" s="14" t="s">
        <v>81</v>
      </c>
      <c r="C5" s="14" t="s">
        <v>81</v>
      </c>
      <c r="D5" s="14" t="s">
        <v>80</v>
      </c>
      <c r="E5" s="14" t="s">
        <v>80</v>
      </c>
      <c r="F5" s="14" t="s">
        <v>80</v>
      </c>
      <c r="G5" s="14" t="s">
        <v>80</v>
      </c>
      <c r="H5" s="14" t="s">
        <v>80</v>
      </c>
      <c r="I5" s="11"/>
      <c r="J5" s="7"/>
      <c r="K5" s="6"/>
    </row>
    <row r="6" spans="1:11" s="5" customFormat="1" ht="19.5" thickBot="1">
      <c r="A6" s="67"/>
      <c r="B6" s="21"/>
      <c r="C6" s="22"/>
      <c r="D6" s="138" t="s">
        <v>82</v>
      </c>
      <c r="E6" s="139"/>
      <c r="F6" s="139"/>
      <c r="G6" s="139"/>
      <c r="H6" s="140"/>
      <c r="I6" s="11"/>
      <c r="J6" s="7"/>
      <c r="K6" s="6"/>
    </row>
    <row r="7" spans="1:11" s="5" customFormat="1" ht="31.5" customHeight="1" thickBot="1">
      <c r="A7" s="68"/>
      <c r="B7" s="23"/>
      <c r="C7" s="24"/>
      <c r="D7" s="18"/>
      <c r="E7" s="141" t="s">
        <v>87</v>
      </c>
      <c r="F7" s="142"/>
      <c r="G7" s="142"/>
      <c r="H7" s="143"/>
      <c r="I7" s="11"/>
      <c r="J7" s="7"/>
      <c r="K7" s="6"/>
    </row>
    <row r="8" spans="1:11" s="5" customFormat="1" ht="75" customHeight="1" thickBot="1">
      <c r="A8" s="66" t="s">
        <v>73</v>
      </c>
      <c r="B8" s="14" t="s">
        <v>0</v>
      </c>
      <c r="E8" s="19" t="s">
        <v>83</v>
      </c>
      <c r="F8" s="19" t="s">
        <v>84</v>
      </c>
      <c r="G8" s="20" t="s">
        <v>85</v>
      </c>
      <c r="H8" s="20" t="s">
        <v>86</v>
      </c>
      <c r="I8" s="11" t="s">
        <v>79</v>
      </c>
      <c r="J8" s="7"/>
      <c r="K8" s="6"/>
    </row>
    <row r="9" spans="1:11" s="5" customFormat="1" ht="98.25" thickBot="1">
      <c r="A9" s="66" t="s">
        <v>73</v>
      </c>
      <c r="B9" s="14" t="s">
        <v>0</v>
      </c>
      <c r="C9" s="14" t="s">
        <v>0</v>
      </c>
      <c r="D9" s="14" t="s">
        <v>330</v>
      </c>
      <c r="E9" s="19" t="s">
        <v>332</v>
      </c>
      <c r="F9" s="19" t="s">
        <v>333</v>
      </c>
      <c r="G9" s="19" t="s">
        <v>334</v>
      </c>
      <c r="H9" s="19" t="s">
        <v>335</v>
      </c>
      <c r="I9" s="11" t="s">
        <v>338</v>
      </c>
      <c r="J9" s="77" t="s">
        <v>231</v>
      </c>
      <c r="K9" s="6"/>
    </row>
    <row r="10" spans="1:11" ht="30.75" thickBot="1">
      <c r="A10" s="70">
        <v>1</v>
      </c>
      <c r="B10" s="16" t="s">
        <v>12</v>
      </c>
      <c r="C10" s="16" t="s">
        <v>91</v>
      </c>
      <c r="D10" s="17">
        <f>AVERAGE(Data01:DataEnd!D10)</f>
        <v>4.933333333333334</v>
      </c>
      <c r="E10" s="17">
        <f>AVERAGE(Data01:DataEnd!E10)</f>
        <v>5</v>
      </c>
      <c r="F10" s="17">
        <f>AVERAGE(Data01:DataEnd!F10)</f>
        <v>0.13333333333333333</v>
      </c>
      <c r="G10" s="17">
        <f>AVERAGE(Data01:DataEnd!G10)</f>
        <v>1.9333333333333333</v>
      </c>
      <c r="H10" s="17">
        <f>AVERAGE(Data01:DataEnd!H10)</f>
        <v>2.066666666666667</v>
      </c>
      <c r="I10" s="12">
        <f>SUM(Access:Sensitivity!D10)</f>
        <v>14.790945768025937</v>
      </c>
      <c r="J10" s="8" t="s">
        <v>1</v>
      </c>
      <c r="K10" s="2">
        <f>SUM(Access:Sensitivity!E10)</f>
        <v>1</v>
      </c>
    </row>
    <row r="11" spans="1:11" ht="30.75" thickBot="1">
      <c r="A11" s="70">
        <v>2</v>
      </c>
      <c r="B11" s="16" t="s">
        <v>149</v>
      </c>
      <c r="C11" s="16" t="s">
        <v>150</v>
      </c>
      <c r="D11" s="17">
        <f>AVERAGE(Data01:DataEnd!D11)</f>
        <v>5</v>
      </c>
      <c r="E11" s="17">
        <f>AVERAGE(Data01:DataEnd!E11)</f>
        <v>2.8</v>
      </c>
      <c r="F11" s="17">
        <f>AVERAGE(Data01:DataEnd!F11)</f>
        <v>3.3333333333333335</v>
      </c>
      <c r="G11" s="17">
        <f>AVERAGE(Data01:DataEnd!G11)</f>
        <v>4.2</v>
      </c>
      <c r="H11" s="17">
        <f>AVERAGE(Data01:DataEnd!H11)</f>
        <v>4.733333333333333</v>
      </c>
      <c r="I11" s="12">
        <f>SUM(Access:Sensitivity!D11)</f>
        <v>24.502689397301403</v>
      </c>
      <c r="J11" s="8" t="s">
        <v>1</v>
      </c>
      <c r="K11" s="2">
        <f>SUM(Access:Sensitivity!E11)</f>
        <v>1.0000000000000002</v>
      </c>
    </row>
    <row r="12" spans="1:11" ht="30.75" thickBot="1">
      <c r="A12" s="70">
        <v>3</v>
      </c>
      <c r="B12" s="16" t="s">
        <v>14</v>
      </c>
      <c r="C12" s="16" t="s">
        <v>90</v>
      </c>
      <c r="D12" s="17">
        <f>AVERAGE(Data01:DataEnd!D12)</f>
        <v>4.6</v>
      </c>
      <c r="E12" s="17">
        <f>AVERAGE(Data01:DataEnd!E12)</f>
        <v>2.933333333333333</v>
      </c>
      <c r="F12" s="17">
        <f>AVERAGE(Data01:DataEnd!F12)</f>
        <v>3</v>
      </c>
      <c r="G12" s="17">
        <f>AVERAGE(Data01:DataEnd!G12)</f>
        <v>3.8</v>
      </c>
      <c r="H12" s="17">
        <f>AVERAGE(Data01:DataEnd!H12)</f>
        <v>4.533333333333333</v>
      </c>
      <c r="I12" s="12">
        <f>SUM(Access:Sensitivity!D12)</f>
        <v>21.41847526123027</v>
      </c>
      <c r="J12" s="8" t="s">
        <v>1</v>
      </c>
      <c r="K12" s="2">
        <f>SUM(Access:Sensitivity!E12)</f>
        <v>1</v>
      </c>
    </row>
    <row r="13" spans="1:11" ht="30.75" thickBot="1">
      <c r="A13" s="70">
        <v>4</v>
      </c>
      <c r="B13" s="16" t="s">
        <v>15</v>
      </c>
      <c r="C13" s="16" t="s">
        <v>92</v>
      </c>
      <c r="D13" s="17">
        <f>AVERAGE(Data01:DataEnd!D13)</f>
        <v>4.733333333333333</v>
      </c>
      <c r="E13" s="17">
        <f>AVERAGE(Data01:DataEnd!E13)</f>
        <v>4.333333333333333</v>
      </c>
      <c r="F13" s="17">
        <f>AVERAGE(Data01:DataEnd!F13)</f>
        <v>2.3333333333333335</v>
      </c>
      <c r="G13" s="17">
        <f>AVERAGE(Data01:DataEnd!G13)</f>
        <v>4</v>
      </c>
      <c r="H13" s="17">
        <f>AVERAGE(Data01:DataEnd!H13)</f>
        <v>4.733333333333333</v>
      </c>
      <c r="I13" s="12">
        <f>SUM(Access:Sensitivity!D13)</f>
        <v>23.901871096189467</v>
      </c>
      <c r="J13" s="8" t="s">
        <v>1</v>
      </c>
      <c r="K13" s="2">
        <f>SUM(Access:Sensitivity!E13)</f>
        <v>1</v>
      </c>
    </row>
    <row r="14" spans="1:11" ht="30.75" thickBot="1">
      <c r="A14" s="70">
        <v>5</v>
      </c>
      <c r="B14" s="16" t="s">
        <v>16</v>
      </c>
      <c r="C14" s="16" t="s">
        <v>93</v>
      </c>
      <c r="D14" s="17">
        <f>AVERAGE(Data01:DataEnd!D14)</f>
        <v>4.266666666666667</v>
      </c>
      <c r="E14" s="17">
        <f>AVERAGE(Data01:DataEnd!E14)</f>
        <v>4.4</v>
      </c>
      <c r="F14" s="17">
        <f>AVERAGE(Data01:DataEnd!F14)</f>
        <v>0.4</v>
      </c>
      <c r="G14" s="17">
        <f>AVERAGE(Data01:DataEnd!G14)</f>
        <v>1.4</v>
      </c>
      <c r="H14" s="17">
        <f>AVERAGE(Data01:DataEnd!H14)</f>
        <v>1.4666666666666666</v>
      </c>
      <c r="I14" s="12">
        <f>SUM(Access:Sensitivity!D14)</f>
        <v>10.640030524049802</v>
      </c>
      <c r="J14" s="8" t="s">
        <v>2</v>
      </c>
      <c r="K14" s="2">
        <f>SUM(Access:Sensitivity!E14)</f>
        <v>1</v>
      </c>
    </row>
    <row r="15" spans="1:11" ht="30.75" thickBot="1">
      <c r="A15" s="70">
        <v>6</v>
      </c>
      <c r="B15" s="16" t="s">
        <v>17</v>
      </c>
      <c r="C15" s="16" t="s">
        <v>94</v>
      </c>
      <c r="D15" s="17">
        <f>AVERAGE(Data01:DataEnd!D15)</f>
        <v>3.466666666666667</v>
      </c>
      <c r="E15" s="17">
        <f>AVERAGE(Data01:DataEnd!E15)</f>
        <v>3.4</v>
      </c>
      <c r="F15" s="17">
        <f>AVERAGE(Data01:DataEnd!F15)</f>
        <v>0.8</v>
      </c>
      <c r="G15" s="17">
        <f>AVERAGE(Data01:DataEnd!G15)</f>
        <v>1.3333333333333333</v>
      </c>
      <c r="H15" s="17">
        <f>AVERAGE(Data01:DataEnd!H15)</f>
        <v>1.2</v>
      </c>
      <c r="I15" s="12">
        <f>SUM(Access:Sensitivity!D15)</f>
        <v>7.500700490232452</v>
      </c>
      <c r="J15" s="8" t="s">
        <v>3</v>
      </c>
      <c r="K15" s="2">
        <f>SUM(Access:Sensitivity!E15)</f>
        <v>1</v>
      </c>
    </row>
    <row r="16" spans="1:11" ht="48.75" customHeight="1" thickBot="1">
      <c r="A16" s="70">
        <v>7</v>
      </c>
      <c r="B16" s="16" t="s">
        <v>151</v>
      </c>
      <c r="C16" s="16" t="s">
        <v>96</v>
      </c>
      <c r="D16" s="17">
        <f>AVERAGE(Data01:DataEnd!D16)</f>
        <v>4.3</v>
      </c>
      <c r="E16" s="17">
        <f>AVERAGE(Data01:DataEnd!E16)</f>
        <v>2.2</v>
      </c>
      <c r="F16" s="17">
        <f>AVERAGE(Data01:DataEnd!F16)</f>
        <v>3.2666666666666666</v>
      </c>
      <c r="G16" s="17">
        <f>AVERAGE(Data01:DataEnd!G16)</f>
        <v>3.4</v>
      </c>
      <c r="H16" s="17">
        <f>AVERAGE(Data01:DataEnd!H16)</f>
        <v>2.066666666666667</v>
      </c>
      <c r="I16" s="12">
        <f>SUM(Access:Sensitivity!D16)</f>
        <v>14.654365078185734</v>
      </c>
      <c r="J16" s="8" t="s">
        <v>4</v>
      </c>
      <c r="K16" s="2">
        <f>SUM(Access:Sensitivity!E16)</f>
        <v>0.9999999999999998</v>
      </c>
    </row>
    <row r="17" spans="1:11" ht="48" customHeight="1" thickBot="1">
      <c r="A17" s="70">
        <v>8</v>
      </c>
      <c r="B17" s="16" t="s">
        <v>152</v>
      </c>
      <c r="C17" s="16" t="s">
        <v>95</v>
      </c>
      <c r="D17" s="17">
        <f>AVERAGE(Data01:DataEnd!D17)</f>
        <v>4.466666666666667</v>
      </c>
      <c r="E17" s="17">
        <f>AVERAGE(Data01:DataEnd!E17)</f>
        <v>2.3333333333333335</v>
      </c>
      <c r="F17" s="17">
        <f>AVERAGE(Data01:DataEnd!F17)</f>
        <v>3.466666666666667</v>
      </c>
      <c r="G17" s="17">
        <f>AVERAGE(Data01:DataEnd!G17)</f>
        <v>3.8</v>
      </c>
      <c r="H17" s="17">
        <f>AVERAGE(Data01:DataEnd!H17)</f>
        <v>1.8666666666666667</v>
      </c>
      <c r="I17" s="12">
        <f>SUM(Access:Sensitivity!D17)</f>
        <v>15.817632747230569</v>
      </c>
      <c r="J17" s="8" t="s">
        <v>4</v>
      </c>
      <c r="K17" s="2">
        <f>SUM(Access:Sensitivity!E17)</f>
        <v>1.0000000000000002</v>
      </c>
    </row>
    <row r="18" spans="1:11" ht="50.25" customHeight="1" thickBot="1">
      <c r="A18" s="70">
        <v>9</v>
      </c>
      <c r="B18" s="16" t="s">
        <v>153</v>
      </c>
      <c r="C18" s="16" t="s">
        <v>97</v>
      </c>
      <c r="D18" s="17">
        <f>AVERAGE(Data01:DataEnd!D18)</f>
        <v>4.533333333333333</v>
      </c>
      <c r="E18" s="17">
        <f>AVERAGE(Data01:DataEnd!E18)</f>
        <v>2.7333333333333334</v>
      </c>
      <c r="F18" s="17">
        <f>AVERAGE(Data01:DataEnd!F18)</f>
        <v>2.2666666666666666</v>
      </c>
      <c r="G18" s="17">
        <f>AVERAGE(Data01:DataEnd!G18)</f>
        <v>4.066666666666666</v>
      </c>
      <c r="H18" s="17">
        <f>AVERAGE(Data01:DataEnd!H18)</f>
        <v>1.9333333333333333</v>
      </c>
      <c r="I18" s="12">
        <f>SUM(Access:Sensitivity!D18)</f>
        <v>15.553178825266194</v>
      </c>
      <c r="J18" s="8" t="s">
        <v>5</v>
      </c>
      <c r="K18" s="2">
        <f>SUM(Access:Sensitivity!E18)</f>
        <v>1</v>
      </c>
    </row>
    <row r="19" spans="1:11" ht="39" customHeight="1" thickBot="1">
      <c r="A19" s="70">
        <v>10</v>
      </c>
      <c r="B19" s="16" t="s">
        <v>154</v>
      </c>
      <c r="C19" s="16" t="s">
        <v>155</v>
      </c>
      <c r="D19" s="17">
        <f>AVERAGE(Data01:DataEnd!D19)</f>
        <v>4.333333333333333</v>
      </c>
      <c r="E19" s="17">
        <f>AVERAGE(Data01:DataEnd!E19)</f>
        <v>3.8666666666666667</v>
      </c>
      <c r="F19" s="17">
        <f>AVERAGE(Data01:DataEnd!F19)</f>
        <v>2.2</v>
      </c>
      <c r="G19" s="17">
        <f>AVERAGE(Data01:DataEnd!G19)</f>
        <v>4.266666666666667</v>
      </c>
      <c r="H19" s="17">
        <f>AVERAGE(Data01:DataEnd!H19)</f>
        <v>2.466666666666667</v>
      </c>
      <c r="I19" s="12">
        <f>SUM(Access:Sensitivity!D19)</f>
        <v>17.51193915911166</v>
      </c>
      <c r="J19" s="8" t="s">
        <v>6</v>
      </c>
      <c r="K19" s="2">
        <f>SUM(Access:Sensitivity!E19)</f>
        <v>1</v>
      </c>
    </row>
    <row r="20" spans="1:11" ht="48.75" customHeight="1" thickBot="1">
      <c r="A20" s="70">
        <v>11</v>
      </c>
      <c r="B20" s="16" t="s">
        <v>22</v>
      </c>
      <c r="C20" s="16" t="s">
        <v>99</v>
      </c>
      <c r="D20" s="17">
        <f>AVERAGE(Data01:DataEnd!D20)</f>
        <v>4.533333333333333</v>
      </c>
      <c r="E20" s="17">
        <f>AVERAGE(Data01:DataEnd!E20)</f>
        <v>2.6</v>
      </c>
      <c r="F20" s="17">
        <f>AVERAGE(Data01:DataEnd!F20)</f>
        <v>3.7333333333333334</v>
      </c>
      <c r="G20" s="17">
        <f>AVERAGE(Data01:DataEnd!G20)</f>
        <v>4.2</v>
      </c>
      <c r="H20" s="17">
        <f>AVERAGE(Data01:DataEnd!H20)</f>
        <v>1.9333333333333333</v>
      </c>
      <c r="I20" s="12">
        <f>SUM(Access:Sensitivity!D20)</f>
        <v>17.41486171094479</v>
      </c>
      <c r="J20" s="8" t="s">
        <v>6</v>
      </c>
      <c r="K20" s="2">
        <f>SUM(Access:Sensitivity!E20)</f>
        <v>1.0000000000000002</v>
      </c>
    </row>
    <row r="21" spans="1:11" ht="19.5" thickBot="1">
      <c r="A21" s="70">
        <v>12</v>
      </c>
      <c r="B21" s="16" t="s">
        <v>23</v>
      </c>
      <c r="C21" s="16" t="s">
        <v>100</v>
      </c>
      <c r="D21" s="17">
        <f>AVERAGE(Data01:DataEnd!D21)</f>
        <v>4.666666666666667</v>
      </c>
      <c r="E21" s="17">
        <f>AVERAGE(Data01:DataEnd!E21)</f>
        <v>4.4</v>
      </c>
      <c r="F21" s="17">
        <f>AVERAGE(Data01:DataEnd!F21)</f>
        <v>2.066666666666667</v>
      </c>
      <c r="G21" s="17">
        <f>AVERAGE(Data01:DataEnd!G21)</f>
        <v>2.6</v>
      </c>
      <c r="H21" s="17">
        <f>AVERAGE(Data01:DataEnd!H21)</f>
        <v>1.4</v>
      </c>
      <c r="I21" s="12">
        <f>SUM(Access:Sensitivity!D21)</f>
        <v>15.30326581752222</v>
      </c>
      <c r="J21" s="8" t="s">
        <v>6</v>
      </c>
      <c r="K21" s="2">
        <f>SUM(Access:Sensitivity!E21)</f>
        <v>0.9999999999999999</v>
      </c>
    </row>
    <row r="22" spans="1:11" ht="30.75" thickBot="1">
      <c r="A22" s="70">
        <v>13</v>
      </c>
      <c r="B22" s="16" t="s">
        <v>156</v>
      </c>
      <c r="C22" s="16" t="s">
        <v>101</v>
      </c>
      <c r="D22" s="17">
        <f>AVERAGE(Data01:DataEnd!D22)</f>
        <v>4.4</v>
      </c>
      <c r="E22" s="17">
        <f>AVERAGE(Data01:DataEnd!E22)</f>
        <v>3.933333333333333</v>
      </c>
      <c r="F22" s="17">
        <f>AVERAGE(Data01:DataEnd!F22)</f>
        <v>2.933333333333333</v>
      </c>
      <c r="G22" s="17">
        <f>AVERAGE(Data01:DataEnd!G22)</f>
        <v>2.466666666666667</v>
      </c>
      <c r="H22" s="17">
        <f>AVERAGE(Data01:DataEnd!H22)</f>
        <v>1.4</v>
      </c>
      <c r="I22" s="12">
        <f>SUM(Access:Sensitivity!D22)</f>
        <v>14.687891585785101</v>
      </c>
      <c r="J22" s="8" t="s">
        <v>6</v>
      </c>
      <c r="K22" s="2">
        <f>SUM(Access:Sensitivity!E22)</f>
        <v>1</v>
      </c>
    </row>
    <row r="23" spans="1:11" ht="30.75" thickBot="1">
      <c r="A23" s="70">
        <v>14</v>
      </c>
      <c r="B23" s="16" t="s">
        <v>157</v>
      </c>
      <c r="C23" s="16" t="s">
        <v>103</v>
      </c>
      <c r="D23" s="17">
        <f>AVERAGE(Data01:DataEnd!D23)</f>
        <v>4</v>
      </c>
      <c r="E23" s="17">
        <f>AVERAGE(Data01:DataEnd!E23)</f>
        <v>3.933333333333333</v>
      </c>
      <c r="F23" s="17">
        <f>AVERAGE(Data01:DataEnd!F23)</f>
        <v>2</v>
      </c>
      <c r="G23" s="17">
        <f>AVERAGE(Data01:DataEnd!G23)</f>
        <v>2.3333333333333335</v>
      </c>
      <c r="H23" s="17">
        <f>AVERAGE(Data01:DataEnd!H23)</f>
        <v>1.3333333333333333</v>
      </c>
      <c r="I23" s="12">
        <f>SUM(Access:Sensitivity!D23)</f>
        <v>12.038556524246644</v>
      </c>
      <c r="J23" s="8" t="s">
        <v>6</v>
      </c>
      <c r="K23" s="2">
        <f>SUM(Access:Sensitivity!E23)</f>
        <v>1</v>
      </c>
    </row>
    <row r="24" spans="1:11" ht="19.5" thickBot="1">
      <c r="A24" s="70">
        <v>15</v>
      </c>
      <c r="B24" s="16" t="s">
        <v>26</v>
      </c>
      <c r="C24" s="16" t="s">
        <v>102</v>
      </c>
      <c r="D24" s="17">
        <f>AVERAGE(Data01:DataEnd!D24)</f>
        <v>4.133333333333334</v>
      </c>
      <c r="E24" s="17">
        <f>AVERAGE(Data01:DataEnd!E24)</f>
        <v>3.4</v>
      </c>
      <c r="F24" s="17">
        <f>AVERAGE(Data01:DataEnd!F24)</f>
        <v>1.6666666666666667</v>
      </c>
      <c r="G24" s="17">
        <f>AVERAGE(Data01:DataEnd!G24)</f>
        <v>1.7333333333333334</v>
      </c>
      <c r="H24" s="17">
        <f>AVERAGE(Data01:DataEnd!H24)</f>
        <v>0.8666666666666667</v>
      </c>
      <c r="I24" s="12">
        <f>SUM(Access:Sensitivity!D24)</f>
        <v>9.880538747671554</v>
      </c>
      <c r="J24" s="8" t="s">
        <v>6</v>
      </c>
      <c r="K24" s="2">
        <f>SUM(Access:Sensitivity!E24)</f>
        <v>1</v>
      </c>
    </row>
    <row r="25" spans="1:11" ht="19.5" thickBot="1">
      <c r="A25" s="70">
        <v>16</v>
      </c>
      <c r="B25" s="16" t="s">
        <v>158</v>
      </c>
      <c r="C25" s="16" t="s">
        <v>104</v>
      </c>
      <c r="D25" s="17">
        <f>AVERAGE(Data01:DataEnd!D25)</f>
        <v>4.133333333333334</v>
      </c>
      <c r="E25" s="17">
        <f>AVERAGE(Data01:DataEnd!E25)</f>
        <v>4.266666666666667</v>
      </c>
      <c r="F25" s="17">
        <f>AVERAGE(Data01:DataEnd!F25)</f>
        <v>2.3333333333333335</v>
      </c>
      <c r="G25" s="17">
        <f>AVERAGE(Data01:DataEnd!G25)</f>
        <v>3.066666666666667</v>
      </c>
      <c r="H25" s="17">
        <f>AVERAGE(Data01:DataEnd!H25)</f>
        <v>3.3333333333333335</v>
      </c>
      <c r="I25" s="12">
        <f>SUM(Access:Sensitivity!D25)</f>
        <v>17.400719229751367</v>
      </c>
      <c r="J25" s="8" t="s">
        <v>6</v>
      </c>
      <c r="K25" s="2">
        <f>SUM(Access:Sensitivity!E25)</f>
        <v>1</v>
      </c>
    </row>
    <row r="26" spans="1:11" ht="30.75" thickBot="1">
      <c r="A26" s="70">
        <v>17</v>
      </c>
      <c r="B26" s="16" t="s">
        <v>28</v>
      </c>
      <c r="C26" s="16" t="s">
        <v>105</v>
      </c>
      <c r="D26" s="17">
        <f>AVERAGE(Data01:DataEnd!D26)</f>
        <v>4</v>
      </c>
      <c r="E26" s="17">
        <f>AVERAGE(Data01:DataEnd!E26)</f>
        <v>4.285714285714286</v>
      </c>
      <c r="F26" s="17">
        <f>AVERAGE(Data01:DataEnd!F26)</f>
        <v>0.26666666666666666</v>
      </c>
      <c r="G26" s="17">
        <f>AVERAGE(Data01:DataEnd!G26)</f>
        <v>1.6</v>
      </c>
      <c r="H26" s="17">
        <f>AVERAGE(Data01:DataEnd!H26)</f>
        <v>1.2</v>
      </c>
      <c r="I26" s="12">
        <f>SUM(Access:Sensitivity!D26)</f>
        <v>9.48241272159329</v>
      </c>
      <c r="J26" s="8" t="s">
        <v>7</v>
      </c>
      <c r="K26" s="2">
        <f>SUM(Access:Sensitivity!E26)</f>
        <v>1.0000000000000002</v>
      </c>
    </row>
    <row r="27" spans="1:11" ht="30.75" thickBot="1">
      <c r="A27" s="70">
        <v>18</v>
      </c>
      <c r="B27" s="16" t="s">
        <v>159</v>
      </c>
      <c r="C27" s="16" t="s">
        <v>106</v>
      </c>
      <c r="D27" s="17">
        <f>AVERAGE(Data01:DataEnd!D27)</f>
        <v>4.666666666666667</v>
      </c>
      <c r="E27" s="17">
        <f>AVERAGE(Data01:DataEnd!E27)</f>
        <v>4.466666666666667</v>
      </c>
      <c r="F27" s="17">
        <f>AVERAGE(Data01:DataEnd!F27)</f>
        <v>0.3333333333333333</v>
      </c>
      <c r="G27" s="17">
        <f>AVERAGE(Data01:DataEnd!G27)</f>
        <v>2.1333333333333333</v>
      </c>
      <c r="H27" s="17">
        <f>AVERAGE(Data01:DataEnd!H27)</f>
        <v>1.9333333333333333</v>
      </c>
      <c r="I27" s="12">
        <f>SUM(Access:Sensitivity!D27)</f>
        <v>13.479964626764598</v>
      </c>
      <c r="J27" s="8" t="s">
        <v>4</v>
      </c>
      <c r="K27" s="2">
        <f>SUM(Access:Sensitivity!E27)</f>
        <v>1</v>
      </c>
    </row>
    <row r="28" spans="1:11" ht="33.75" customHeight="1" thickBot="1">
      <c r="A28" s="70">
        <v>19</v>
      </c>
      <c r="B28" s="16" t="s">
        <v>160</v>
      </c>
      <c r="C28" s="16" t="s">
        <v>107</v>
      </c>
      <c r="D28" s="17">
        <f>AVERAGE(Data01:DataEnd!D28)</f>
        <v>4.866666666666666</v>
      </c>
      <c r="E28" s="17">
        <f>AVERAGE(Data01:DataEnd!E28)</f>
        <v>4.4</v>
      </c>
      <c r="F28" s="17">
        <f>AVERAGE(Data01:DataEnd!F28)</f>
        <v>1.8666666666666667</v>
      </c>
      <c r="G28" s="17">
        <f>AVERAGE(Data01:DataEnd!G28)</f>
        <v>2.933333333333333</v>
      </c>
      <c r="H28" s="17">
        <f>AVERAGE(Data01:DataEnd!H28)</f>
        <v>3.2666666666666666</v>
      </c>
      <c r="I28" s="12">
        <f>SUM(Access:Sensitivity!D28)</f>
        <v>19.73940221113708</v>
      </c>
      <c r="J28" s="8" t="s">
        <v>8</v>
      </c>
      <c r="K28" s="2">
        <f>SUM(Access:Sensitivity!E28)</f>
        <v>1</v>
      </c>
    </row>
    <row r="29" spans="1:11" ht="34.5" customHeight="1" thickBot="1">
      <c r="A29" s="70">
        <v>20</v>
      </c>
      <c r="B29" s="16" t="s">
        <v>161</v>
      </c>
      <c r="C29" s="16" t="s">
        <v>108</v>
      </c>
      <c r="D29" s="17">
        <f>AVERAGE(Data01:DataEnd!D29)</f>
        <v>4.6</v>
      </c>
      <c r="E29" s="17">
        <f>AVERAGE(Data01:DataEnd!E29)</f>
        <v>4.266666666666667</v>
      </c>
      <c r="F29" s="17">
        <f>AVERAGE(Data01:DataEnd!F29)</f>
        <v>1.5333333333333334</v>
      </c>
      <c r="G29" s="17">
        <f>AVERAGE(Data01:DataEnd!G29)</f>
        <v>2.7333333333333334</v>
      </c>
      <c r="H29" s="17">
        <f>AVERAGE(Data01:DataEnd!H29)</f>
        <v>2.8</v>
      </c>
      <c r="I29" s="12">
        <f>SUM(Access:Sensitivity!D29)</f>
        <v>16.917448881541</v>
      </c>
      <c r="J29" s="8" t="s">
        <v>8</v>
      </c>
      <c r="K29" s="2">
        <f>SUM(Access:Sensitivity!E29)</f>
        <v>1.0000000000000002</v>
      </c>
    </row>
    <row r="30" spans="1:11" ht="33.75" customHeight="1" thickBot="1">
      <c r="A30" s="70">
        <v>21</v>
      </c>
      <c r="B30" s="16" t="s">
        <v>162</v>
      </c>
      <c r="C30" s="16" t="s">
        <v>109</v>
      </c>
      <c r="D30" s="17">
        <f>AVERAGE(Data01:DataEnd!D30)</f>
        <v>4.466666666666667</v>
      </c>
      <c r="E30" s="17">
        <f>AVERAGE(Data01:DataEnd!E30)</f>
        <v>3.3333333333333335</v>
      </c>
      <c r="F30" s="17">
        <f>AVERAGE(Data01:DataEnd!F30)</f>
        <v>2.1333333333333333</v>
      </c>
      <c r="G30" s="17">
        <f>AVERAGE(Data01:DataEnd!G30)</f>
        <v>2.533333333333333</v>
      </c>
      <c r="H30" s="17">
        <f>AVERAGE(Data01:DataEnd!H30)</f>
        <v>1.8</v>
      </c>
      <c r="I30" s="12">
        <f>SUM(Access:Sensitivity!D30)</f>
        <v>13.835213512183753</v>
      </c>
      <c r="J30" s="8" t="s">
        <v>8</v>
      </c>
      <c r="K30" s="2">
        <f>SUM(Access:Sensitivity!E30)</f>
        <v>0.9999999999999999</v>
      </c>
    </row>
    <row r="31" spans="1:11" ht="31.5" customHeight="1" thickBot="1">
      <c r="A31" s="70">
        <v>22</v>
      </c>
      <c r="B31" s="16" t="s">
        <v>33</v>
      </c>
      <c r="C31" s="16" t="s">
        <v>110</v>
      </c>
      <c r="D31" s="17">
        <f>AVERAGE(Data01:DataEnd!D31)</f>
        <v>4.366666666666666</v>
      </c>
      <c r="E31" s="17">
        <f>AVERAGE(Data01:DataEnd!E31)</f>
        <v>4</v>
      </c>
      <c r="F31" s="17">
        <f>AVERAGE(Data01:DataEnd!F31)</f>
        <v>0.3333333333333333</v>
      </c>
      <c r="G31" s="17">
        <f>AVERAGE(Data01:DataEnd!G31)</f>
        <v>1.8666666666666667</v>
      </c>
      <c r="H31" s="17">
        <f>AVERAGE(Data01:DataEnd!H31)</f>
        <v>1.6666666666666667</v>
      </c>
      <c r="I31" s="12">
        <f>SUM(Access:Sensitivity!D31)</f>
        <v>11.172701193493205</v>
      </c>
      <c r="J31" s="8" t="s">
        <v>8</v>
      </c>
      <c r="K31" s="2">
        <f>SUM(Access:Sensitivity!E31)</f>
        <v>1</v>
      </c>
    </row>
    <row r="32" spans="1:11" ht="30.75" thickBot="1">
      <c r="A32" s="70">
        <v>23</v>
      </c>
      <c r="B32" s="16" t="s">
        <v>163</v>
      </c>
      <c r="C32" s="16" t="s">
        <v>164</v>
      </c>
      <c r="D32" s="17">
        <f>AVERAGE(Data01:DataEnd!D32)</f>
        <v>3.933333333333333</v>
      </c>
      <c r="E32" s="17">
        <f>AVERAGE(Data01:DataEnd!E32)</f>
        <v>2.3333333333333335</v>
      </c>
      <c r="F32" s="17">
        <f>AVERAGE(Data01:DataEnd!F32)</f>
        <v>3.533333333333333</v>
      </c>
      <c r="G32" s="17">
        <f>AVERAGE(Data01:DataEnd!G32)</f>
        <v>2.4</v>
      </c>
      <c r="H32" s="17">
        <f>AVERAGE(Data01:DataEnd!H32)</f>
        <v>0.9333333333333333</v>
      </c>
      <c r="I32" s="12">
        <f>SUM(Access:Sensitivity!D32)</f>
        <v>10.990397387115452</v>
      </c>
      <c r="J32" s="8" t="s">
        <v>9</v>
      </c>
      <c r="K32" s="2">
        <f>SUM(Access:Sensitivity!E32)</f>
        <v>0.9999999999999998</v>
      </c>
    </row>
    <row r="33" spans="1:11" ht="30.75" thickBot="1">
      <c r="A33" s="70">
        <v>24</v>
      </c>
      <c r="B33" s="16" t="s">
        <v>35</v>
      </c>
      <c r="C33" s="16" t="s">
        <v>112</v>
      </c>
      <c r="D33" s="17">
        <f>AVERAGE(Data01:DataEnd!D33)</f>
        <v>4.8</v>
      </c>
      <c r="E33" s="17">
        <f>AVERAGE(Data01:DataEnd!E33)</f>
        <v>1.8</v>
      </c>
      <c r="F33" s="17">
        <f>AVERAGE(Data01:DataEnd!F33)</f>
        <v>3.8666666666666667</v>
      </c>
      <c r="G33" s="17">
        <f>AVERAGE(Data01:DataEnd!G33)</f>
        <v>3.2666666666666666</v>
      </c>
      <c r="H33" s="17">
        <f>AVERAGE(Data01:DataEnd!H33)</f>
        <v>1.6</v>
      </c>
      <c r="I33" s="12">
        <f>SUM(Access:Sensitivity!D33)</f>
        <v>15.493686173546156</v>
      </c>
      <c r="J33" s="8" t="s">
        <v>9</v>
      </c>
      <c r="K33" s="2">
        <f>SUM(Access:Sensitivity!E33)</f>
        <v>1</v>
      </c>
    </row>
    <row r="34" spans="1:11" ht="30.75" thickBot="1">
      <c r="A34" s="70">
        <v>25</v>
      </c>
      <c r="B34" s="16" t="s">
        <v>36</v>
      </c>
      <c r="C34" s="16" t="s">
        <v>113</v>
      </c>
      <c r="D34" s="17">
        <f>AVERAGE(Data01:DataEnd!D34)</f>
        <v>4.866666666666666</v>
      </c>
      <c r="E34" s="17">
        <f>AVERAGE(Data01:DataEnd!E34)</f>
        <v>1.8</v>
      </c>
      <c r="F34" s="17">
        <f>AVERAGE(Data01:DataEnd!F34)</f>
        <v>3.8666666666666667</v>
      </c>
      <c r="G34" s="17">
        <f>AVERAGE(Data01:DataEnd!G34)</f>
        <v>3.2</v>
      </c>
      <c r="H34" s="17">
        <f>AVERAGE(Data01:DataEnd!H34)</f>
        <v>1.4666666666666666</v>
      </c>
      <c r="I34" s="12">
        <f>SUM(Access:Sensitivity!D34)</f>
        <v>15.360098576842125</v>
      </c>
      <c r="J34" s="8" t="s">
        <v>9</v>
      </c>
      <c r="K34" s="2">
        <f>SUM(Access:Sensitivity!E34)</f>
        <v>0.9999999999999999</v>
      </c>
    </row>
    <row r="35" spans="1:11" ht="30.75" thickBot="1">
      <c r="A35" s="70">
        <v>26</v>
      </c>
      <c r="B35" s="16" t="s">
        <v>37</v>
      </c>
      <c r="C35" s="16" t="s">
        <v>114</v>
      </c>
      <c r="D35" s="17">
        <f>AVERAGE(Data01:DataEnd!D35)</f>
        <v>4.666666666666667</v>
      </c>
      <c r="E35" s="17">
        <f>AVERAGE(Data01:DataEnd!E35)</f>
        <v>1.9333333333333333</v>
      </c>
      <c r="F35" s="17">
        <f>AVERAGE(Data01:DataEnd!F35)</f>
        <v>3.933333333333333</v>
      </c>
      <c r="G35" s="17">
        <f>AVERAGE(Data01:DataEnd!G35)</f>
        <v>3.2</v>
      </c>
      <c r="H35" s="17">
        <f>AVERAGE(Data01:DataEnd!H35)</f>
        <v>1.4666666666666666</v>
      </c>
      <c r="I35" s="12">
        <f>SUM(Access:Sensitivity!D35)</f>
        <v>15.015434639639935</v>
      </c>
      <c r="J35" s="8" t="s">
        <v>9</v>
      </c>
      <c r="K35" s="2">
        <f>SUM(Access:Sensitivity!E35)</f>
        <v>0.9999999999999998</v>
      </c>
    </row>
    <row r="36" spans="1:11" ht="30.75" thickBot="1">
      <c r="A36" s="70">
        <v>27</v>
      </c>
      <c r="B36" s="16" t="s">
        <v>38</v>
      </c>
      <c r="C36" s="16" t="s">
        <v>165</v>
      </c>
      <c r="D36" s="17">
        <f>AVERAGE(Data01:DataEnd!D36)</f>
        <v>4.8</v>
      </c>
      <c r="E36" s="17">
        <f>AVERAGE(Data01:DataEnd!E36)</f>
        <v>1.7333333333333334</v>
      </c>
      <c r="F36" s="17">
        <f>AVERAGE(Data01:DataEnd!F36)</f>
        <v>3.8</v>
      </c>
      <c r="G36" s="17">
        <f>AVERAGE(Data01:DataEnd!G36)</f>
        <v>3.2</v>
      </c>
      <c r="H36" s="17">
        <f>AVERAGE(Data01:DataEnd!H36)</f>
        <v>1.3333333333333333</v>
      </c>
      <c r="I36" s="12">
        <f>SUM(Access:Sensitivity!D36)</f>
        <v>14.703606320529524</v>
      </c>
      <c r="J36" s="8" t="s">
        <v>9</v>
      </c>
      <c r="K36" s="2">
        <f>SUM(Access:Sensitivity!E36)</f>
        <v>1</v>
      </c>
    </row>
    <row r="37" spans="1:11" ht="30.75" thickBot="1">
      <c r="A37" s="70">
        <v>28</v>
      </c>
      <c r="B37" s="16" t="s">
        <v>39</v>
      </c>
      <c r="C37" s="16" t="s">
        <v>116</v>
      </c>
      <c r="D37" s="17">
        <f>AVERAGE(Data01:DataEnd!D37)</f>
        <v>4.666666666666667</v>
      </c>
      <c r="E37" s="17">
        <f>AVERAGE(Data01:DataEnd!E37)</f>
        <v>1.8</v>
      </c>
      <c r="F37" s="17">
        <f>AVERAGE(Data01:DataEnd!F37)</f>
        <v>3.8</v>
      </c>
      <c r="G37" s="17">
        <f>AVERAGE(Data01:DataEnd!G37)</f>
        <v>3.4</v>
      </c>
      <c r="H37" s="17">
        <f>AVERAGE(Data01:DataEnd!H37)</f>
        <v>1.8</v>
      </c>
      <c r="I37" s="12">
        <f>SUM(Access:Sensitivity!D37)</f>
        <v>15.520902061031872</v>
      </c>
      <c r="J37" s="8" t="s">
        <v>10</v>
      </c>
      <c r="K37" s="2">
        <f>SUM(Access:Sensitivity!E37)</f>
        <v>1</v>
      </c>
    </row>
    <row r="38" spans="1:11" ht="30.75" thickBot="1">
      <c r="A38" s="70">
        <v>29</v>
      </c>
      <c r="B38" s="16" t="s">
        <v>40</v>
      </c>
      <c r="C38" s="16" t="s">
        <v>117</v>
      </c>
      <c r="D38" s="17">
        <f>AVERAGE(Data01:DataEnd!D38)</f>
        <v>4.466666666666667</v>
      </c>
      <c r="E38" s="17">
        <f>AVERAGE(Data01:DataEnd!E38)</f>
        <v>2.2</v>
      </c>
      <c r="F38" s="17">
        <f>AVERAGE(Data01:DataEnd!F38)</f>
        <v>3.8</v>
      </c>
      <c r="G38" s="17">
        <f>AVERAGE(Data01:DataEnd!G38)</f>
        <v>3</v>
      </c>
      <c r="H38" s="17">
        <f>AVERAGE(Data01:DataEnd!H38)</f>
        <v>0.8</v>
      </c>
      <c r="I38" s="12">
        <f>SUM(Access:Sensitivity!D38)</f>
        <v>13.151216531688684</v>
      </c>
      <c r="J38" s="8" t="s">
        <v>4</v>
      </c>
      <c r="K38" s="2">
        <f>SUM(Access:Sensitivity!E38)</f>
        <v>1.0000000000000002</v>
      </c>
    </row>
    <row r="39" spans="1:11" ht="30.75" thickBot="1">
      <c r="A39" s="70">
        <v>30</v>
      </c>
      <c r="B39" s="16" t="s">
        <v>41</v>
      </c>
      <c r="C39" s="16" t="s">
        <v>118</v>
      </c>
      <c r="D39" s="17">
        <f>AVERAGE(Data01:DataEnd!D39)</f>
        <v>4.666666666666667</v>
      </c>
      <c r="E39" s="17">
        <f>AVERAGE(Data01:DataEnd!E39)</f>
        <v>2</v>
      </c>
      <c r="F39" s="17">
        <f>AVERAGE(Data01:DataEnd!F39)</f>
        <v>3.8</v>
      </c>
      <c r="G39" s="17">
        <f>AVERAGE(Data01:DataEnd!G39)</f>
        <v>3.1333333333333333</v>
      </c>
      <c r="H39" s="17">
        <f>AVERAGE(Data01:DataEnd!H39)</f>
        <v>0.8</v>
      </c>
      <c r="I39" s="12">
        <f>SUM(Access:Sensitivity!D39)</f>
        <v>13.618606429508588</v>
      </c>
      <c r="J39" s="8" t="s">
        <v>10</v>
      </c>
      <c r="K39" s="2">
        <f>SUM(Access:Sensitivity!E39)</f>
        <v>0.9999999999999998</v>
      </c>
    </row>
    <row r="40" spans="1:11" ht="30.75" thickBot="1">
      <c r="A40" s="70">
        <v>31</v>
      </c>
      <c r="B40" s="16" t="s">
        <v>42</v>
      </c>
      <c r="C40" s="16" t="s">
        <v>119</v>
      </c>
      <c r="D40" s="17">
        <f>AVERAGE(Data01:DataEnd!D40)</f>
        <v>4.8</v>
      </c>
      <c r="E40" s="17">
        <f>AVERAGE(Data01:DataEnd!E40)</f>
        <v>1.9333333333333333</v>
      </c>
      <c r="F40" s="17">
        <f>AVERAGE(Data01:DataEnd!F40)</f>
        <v>3.8</v>
      </c>
      <c r="G40" s="17">
        <f>AVERAGE(Data01:DataEnd!G40)</f>
        <v>2.8666666666666667</v>
      </c>
      <c r="H40" s="17">
        <f>AVERAGE(Data01:DataEnd!H40)</f>
        <v>0.8</v>
      </c>
      <c r="I40" s="12">
        <f>SUM(Access:Sensitivity!D40)</f>
        <v>13.543168050887015</v>
      </c>
      <c r="J40" s="8" t="s">
        <v>4</v>
      </c>
      <c r="K40" s="2">
        <f>SUM(Access:Sensitivity!E40)</f>
        <v>0.9999999999999999</v>
      </c>
    </row>
    <row r="41" spans="1:11" ht="30.75" thickBot="1">
      <c r="A41" s="70">
        <v>32</v>
      </c>
      <c r="B41" s="16" t="s">
        <v>43</v>
      </c>
      <c r="C41" s="16" t="s">
        <v>120</v>
      </c>
      <c r="D41" s="17">
        <f>AVERAGE(Data01:DataEnd!D41)</f>
        <v>4.6</v>
      </c>
      <c r="E41" s="17">
        <f>AVERAGE(Data01:DataEnd!E41)</f>
        <v>2</v>
      </c>
      <c r="F41" s="17">
        <f>AVERAGE(Data01:DataEnd!F41)</f>
        <v>4</v>
      </c>
      <c r="G41" s="17">
        <f>AVERAGE(Data01:DataEnd!G41)</f>
        <v>3.3333333333333335</v>
      </c>
      <c r="H41" s="17">
        <f>AVERAGE(Data01:DataEnd!H41)</f>
        <v>0.9333333333333333</v>
      </c>
      <c r="I41" s="12">
        <f>SUM(Access:Sensitivity!D41)</f>
        <v>14.187999495555905</v>
      </c>
      <c r="J41" s="8" t="s">
        <v>10</v>
      </c>
      <c r="K41" s="2">
        <f>SUM(Access:Sensitivity!E41)</f>
        <v>1</v>
      </c>
    </row>
    <row r="42" spans="1:11" ht="30.75" thickBot="1">
      <c r="A42" s="70">
        <v>33</v>
      </c>
      <c r="B42" s="16" t="s">
        <v>166</v>
      </c>
      <c r="C42" s="16" t="s">
        <v>167</v>
      </c>
      <c r="D42" s="17">
        <f>AVERAGE(Data01:DataEnd!D42)</f>
        <v>4.666666666666667</v>
      </c>
      <c r="E42" s="17">
        <f>AVERAGE(Data01:DataEnd!E42)</f>
        <v>2.1333333333333333</v>
      </c>
      <c r="F42" s="17">
        <f>AVERAGE(Data01:DataEnd!F42)</f>
        <v>4.333333333333333</v>
      </c>
      <c r="G42" s="17">
        <f>AVERAGE(Data01:DataEnd!G42)</f>
        <v>3.7333333333333334</v>
      </c>
      <c r="H42" s="17">
        <f>AVERAGE(Data01:DataEnd!H42)</f>
        <v>1.2666666666666666</v>
      </c>
      <c r="I42" s="12">
        <f>SUM(Access:Sensitivity!D42)</f>
        <v>16.177154904464036</v>
      </c>
      <c r="J42" s="8" t="s">
        <v>10</v>
      </c>
      <c r="K42" s="2">
        <f>SUM(Access:Sensitivity!E42)</f>
        <v>1</v>
      </c>
    </row>
    <row r="43" spans="1:11" ht="30.75" thickBot="1">
      <c r="A43" s="70">
        <v>34</v>
      </c>
      <c r="B43" s="16" t="s">
        <v>168</v>
      </c>
      <c r="C43" s="16" t="s">
        <v>122</v>
      </c>
      <c r="D43" s="17">
        <f>AVERAGE(Data01:DataEnd!D43)</f>
        <v>4.866666666666666</v>
      </c>
      <c r="E43" s="17">
        <f>AVERAGE(Data01:DataEnd!E43)</f>
        <v>2.2666666666666666</v>
      </c>
      <c r="F43" s="17">
        <f>AVERAGE(Data01:DataEnd!F43)</f>
        <v>4.4</v>
      </c>
      <c r="G43" s="17">
        <f>AVERAGE(Data01:DataEnd!G43)</f>
        <v>3.8666666666666667</v>
      </c>
      <c r="H43" s="17">
        <f>AVERAGE(Data01:DataEnd!H43)</f>
        <v>1</v>
      </c>
      <c r="I43" s="12">
        <f>SUM(Access:Sensitivity!D43)</f>
        <v>16.839276218976973</v>
      </c>
      <c r="J43" s="8" t="s">
        <v>4</v>
      </c>
      <c r="K43" s="2">
        <f>SUM(Access:Sensitivity!E43)</f>
        <v>1</v>
      </c>
    </row>
    <row r="44" spans="1:11" ht="30.75" thickBot="1">
      <c r="A44" s="70">
        <v>35</v>
      </c>
      <c r="B44" s="16" t="s">
        <v>46</v>
      </c>
      <c r="C44" s="16" t="s">
        <v>123</v>
      </c>
      <c r="D44" s="17">
        <f>AVERAGE(Data01:DataEnd!D44)</f>
        <v>4.733333333333333</v>
      </c>
      <c r="E44" s="17">
        <f>AVERAGE(Data01:DataEnd!E44)</f>
        <v>2.2666666666666666</v>
      </c>
      <c r="F44" s="17">
        <f>AVERAGE(Data01:DataEnd!F44)</f>
        <v>4.4</v>
      </c>
      <c r="G44" s="17">
        <f>AVERAGE(Data01:DataEnd!G44)</f>
        <v>3.466666666666667</v>
      </c>
      <c r="H44" s="17">
        <f>AVERAGE(Data01:DataEnd!H44)</f>
        <v>0.8666666666666667</v>
      </c>
      <c r="I44" s="12">
        <f>SUM(Access:Sensitivity!D44)</f>
        <v>15.591896010171183</v>
      </c>
      <c r="J44" s="8" t="s">
        <v>4</v>
      </c>
      <c r="K44" s="2">
        <f>SUM(Access:Sensitivity!E44)</f>
        <v>1</v>
      </c>
    </row>
    <row r="45" spans="1:11" ht="30.75" thickBot="1">
      <c r="A45" s="70">
        <v>36</v>
      </c>
      <c r="B45" s="16" t="s">
        <v>47</v>
      </c>
      <c r="C45" s="16" t="s">
        <v>124</v>
      </c>
      <c r="D45" s="17">
        <f>AVERAGE(Data01:DataEnd!D45)</f>
        <v>4.666666666666667</v>
      </c>
      <c r="E45" s="17">
        <f>AVERAGE(Data01:DataEnd!E45)</f>
        <v>1.8666666666666667</v>
      </c>
      <c r="F45" s="17">
        <f>AVERAGE(Data01:DataEnd!F45)</f>
        <v>4.4</v>
      </c>
      <c r="G45" s="17">
        <f>AVERAGE(Data01:DataEnd!G45)</f>
        <v>3.2666666666666666</v>
      </c>
      <c r="H45" s="17">
        <f>AVERAGE(Data01:DataEnd!H45)</f>
        <v>1.0666666666666667</v>
      </c>
      <c r="I45" s="12">
        <f>SUM(Access:Sensitivity!D45)</f>
        <v>14.882141825545547</v>
      </c>
      <c r="J45" s="8" t="s">
        <v>10</v>
      </c>
      <c r="K45" s="2">
        <f>SUM(Access:Sensitivity!E45)</f>
        <v>0.9999999999999999</v>
      </c>
    </row>
    <row r="46" spans="1:11" ht="30.75" thickBot="1">
      <c r="A46" s="70">
        <v>37</v>
      </c>
      <c r="B46" s="16" t="s">
        <v>48</v>
      </c>
      <c r="C46" s="16" t="s">
        <v>125</v>
      </c>
      <c r="D46" s="17">
        <f>AVERAGE(Data01:DataEnd!D46)</f>
        <v>4.333333333333333</v>
      </c>
      <c r="E46" s="17">
        <f>AVERAGE(Data01:DataEnd!E46)</f>
        <v>2.0833333333333335</v>
      </c>
      <c r="F46" s="17">
        <f>AVERAGE(Data01:DataEnd!F46)</f>
        <v>3.9166666666666665</v>
      </c>
      <c r="G46" s="17">
        <f>AVERAGE(Data01:DataEnd!G46)</f>
        <v>2.8333333333333335</v>
      </c>
      <c r="H46" s="17">
        <f>AVERAGE(Data01:DataEnd!H46)</f>
        <v>1.25</v>
      </c>
      <c r="I46" s="12">
        <f>SUM(Access:Sensitivity!D46)</f>
        <v>13.30809105676527</v>
      </c>
      <c r="J46" s="8" t="s">
        <v>4</v>
      </c>
      <c r="K46" s="2">
        <f>SUM(Access:Sensitivity!E46)</f>
        <v>1</v>
      </c>
    </row>
    <row r="47" spans="1:11" ht="19.5" thickBot="1">
      <c r="A47" s="70"/>
      <c r="B47" s="16" t="s">
        <v>49</v>
      </c>
      <c r="C47" s="16" t="s">
        <v>49</v>
      </c>
      <c r="D47" s="17"/>
      <c r="E47" s="17"/>
      <c r="F47" s="17"/>
      <c r="G47" s="17"/>
      <c r="H47" s="17"/>
      <c r="I47" s="12"/>
      <c r="K47" s="2"/>
    </row>
    <row r="48" spans="1:11" ht="19.5" thickBot="1">
      <c r="A48" s="70">
        <v>38</v>
      </c>
      <c r="B48" s="16" t="s">
        <v>50</v>
      </c>
      <c r="C48" s="16" t="s">
        <v>126</v>
      </c>
      <c r="D48" s="17">
        <f>AVERAGE(Data01:DataEnd!D48)</f>
        <v>4.533333333333333</v>
      </c>
      <c r="E48" s="17">
        <f>AVERAGE(Data01:DataEnd!E48)</f>
        <v>2.2666666666666666</v>
      </c>
      <c r="F48" s="17">
        <f>AVERAGE(Data01:DataEnd!F48)</f>
        <v>4.4</v>
      </c>
      <c r="G48" s="17">
        <f>AVERAGE(Data01:DataEnd!G48)</f>
        <v>3.6</v>
      </c>
      <c r="H48" s="17">
        <f>AVERAGE(Data01:DataEnd!H48)</f>
        <v>0.8666666666666667</v>
      </c>
      <c r="I48" s="12">
        <f>SUM(Access:Sensitivity!D48)</f>
        <v>15.104255035778339</v>
      </c>
      <c r="J48" s="8" t="s">
        <v>10</v>
      </c>
      <c r="K48" s="2">
        <f>SUM(Access:Sensitivity!E48)</f>
        <v>1</v>
      </c>
    </row>
    <row r="49" spans="1:11" ht="19.5" thickBot="1">
      <c r="A49" s="70">
        <v>39</v>
      </c>
      <c r="B49" s="16" t="s">
        <v>51</v>
      </c>
      <c r="C49" s="16" t="s">
        <v>127</v>
      </c>
      <c r="D49" s="17">
        <f>AVERAGE(Data01:DataEnd!D49)</f>
        <v>4.666666666666667</v>
      </c>
      <c r="E49" s="17">
        <f>AVERAGE(Data01:DataEnd!E49)</f>
        <v>2.1333333333333333</v>
      </c>
      <c r="F49" s="17">
        <f>AVERAGE(Data01:DataEnd!F49)</f>
        <v>4.4</v>
      </c>
      <c r="G49" s="17">
        <f>AVERAGE(Data01:DataEnd!G49)</f>
        <v>3.6</v>
      </c>
      <c r="H49" s="17">
        <f>AVERAGE(Data01:DataEnd!H49)</f>
        <v>0.8666666666666667</v>
      </c>
      <c r="I49" s="12">
        <f>SUM(Access:Sensitivity!D49)</f>
        <v>15.350046808393659</v>
      </c>
      <c r="J49" s="8" t="s">
        <v>11</v>
      </c>
      <c r="K49" s="2">
        <f>SUM(Access:Sensitivity!E49)</f>
        <v>1</v>
      </c>
    </row>
    <row r="50" spans="1:11" ht="19.5" thickBot="1">
      <c r="A50" s="70">
        <v>40</v>
      </c>
      <c r="B50" s="16" t="s">
        <v>52</v>
      </c>
      <c r="C50" s="16" t="s">
        <v>128</v>
      </c>
      <c r="D50" s="17">
        <f>AVERAGE(Data01:DataEnd!D50)</f>
        <v>4.733333333333333</v>
      </c>
      <c r="E50" s="17">
        <f>AVERAGE(Data01:DataEnd!E50)</f>
        <v>2.2666666666666666</v>
      </c>
      <c r="F50" s="17">
        <f>AVERAGE(Data01:DataEnd!F50)</f>
        <v>4.4</v>
      </c>
      <c r="G50" s="17">
        <f>AVERAGE(Data01:DataEnd!G50)</f>
        <v>3.6</v>
      </c>
      <c r="H50" s="17">
        <f>AVERAGE(Data01:DataEnd!H50)</f>
        <v>0.8666666666666667</v>
      </c>
      <c r="I50" s="12">
        <f>SUM(Access:Sensitivity!D50)</f>
        <v>15.770619228533265</v>
      </c>
      <c r="J50" s="8" t="s">
        <v>11</v>
      </c>
      <c r="K50" s="2">
        <f>SUM(Access:Sensitivity!E50)</f>
        <v>1</v>
      </c>
    </row>
    <row r="51" spans="1:11" ht="19.5" thickBot="1">
      <c r="A51" s="70">
        <v>41</v>
      </c>
      <c r="B51" s="16" t="s">
        <v>53</v>
      </c>
      <c r="C51" s="16" t="s">
        <v>129</v>
      </c>
      <c r="D51" s="17">
        <f>AVERAGE(Data01:DataEnd!D51)</f>
        <v>4.533333333333333</v>
      </c>
      <c r="E51" s="17">
        <f>AVERAGE(Data01:DataEnd!E51)</f>
        <v>2.1333333333333333</v>
      </c>
      <c r="F51" s="17">
        <f>AVERAGE(Data01:DataEnd!F51)</f>
        <v>4.4</v>
      </c>
      <c r="G51" s="17">
        <f>AVERAGE(Data01:DataEnd!G51)</f>
        <v>3.6</v>
      </c>
      <c r="H51" s="17">
        <f>AVERAGE(Data01:DataEnd!H51)</f>
        <v>0.8666666666666667</v>
      </c>
      <c r="I51" s="12">
        <f>SUM(Access:Sensitivity!D51)</f>
        <v>14.911474042439556</v>
      </c>
      <c r="J51" s="8" t="s">
        <v>11</v>
      </c>
      <c r="K51" s="2">
        <f>SUM(Access:Sensitivity!E51)</f>
        <v>0.9999999999999999</v>
      </c>
    </row>
    <row r="52" spans="1:11" ht="19.5" thickBot="1">
      <c r="A52" s="70">
        <v>42</v>
      </c>
      <c r="B52" s="16" t="s">
        <v>54</v>
      </c>
      <c r="C52" s="16" t="s">
        <v>130</v>
      </c>
      <c r="D52" s="17">
        <f>AVERAGE(Data01:DataEnd!D52)</f>
        <v>4.733333333333333</v>
      </c>
      <c r="E52" s="17">
        <f>AVERAGE(Data01:DataEnd!E52)</f>
        <v>2.1333333333333333</v>
      </c>
      <c r="F52" s="17">
        <f>AVERAGE(Data01:DataEnd!F52)</f>
        <v>4.4</v>
      </c>
      <c r="G52" s="17">
        <f>AVERAGE(Data01:DataEnd!G52)</f>
        <v>3.6</v>
      </c>
      <c r="H52" s="17">
        <f>AVERAGE(Data01:DataEnd!H52)</f>
        <v>1.1333333333333333</v>
      </c>
      <c r="I52" s="12">
        <f>SUM(Access:Sensitivity!D52)</f>
        <v>16.06905423201654</v>
      </c>
      <c r="J52" s="8" t="s">
        <v>11</v>
      </c>
      <c r="K52" s="2">
        <f>SUM(Access:Sensitivity!E52)</f>
        <v>1</v>
      </c>
    </row>
    <row r="53" spans="1:11" ht="19.5" thickBot="1">
      <c r="A53" s="70">
        <v>43</v>
      </c>
      <c r="B53" s="16" t="s">
        <v>55</v>
      </c>
      <c r="C53" s="16" t="s">
        <v>131</v>
      </c>
      <c r="D53" s="17">
        <f>AVERAGE(Data01:DataEnd!D53)</f>
        <v>4.8</v>
      </c>
      <c r="E53" s="17">
        <f>AVERAGE(Data01:DataEnd!E53)</f>
        <v>2.1333333333333333</v>
      </c>
      <c r="F53" s="17">
        <f>AVERAGE(Data01:DataEnd!F53)</f>
        <v>4.4</v>
      </c>
      <c r="G53" s="17">
        <f>AVERAGE(Data01:DataEnd!G53)</f>
        <v>3.6</v>
      </c>
      <c r="H53" s="17">
        <f>AVERAGE(Data01:DataEnd!H53)</f>
        <v>1.1333333333333333</v>
      </c>
      <c r="I53" s="12">
        <f>SUM(Access:Sensitivity!D53)</f>
        <v>16.295378939509728</v>
      </c>
      <c r="J53" s="8" t="s">
        <v>11</v>
      </c>
      <c r="K53" s="2">
        <f>SUM(Access:Sensitivity!E53)</f>
        <v>1</v>
      </c>
    </row>
    <row r="54" spans="1:11" ht="19.5" thickBot="1">
      <c r="A54" s="70">
        <v>44</v>
      </c>
      <c r="B54" s="16" t="s">
        <v>56</v>
      </c>
      <c r="C54" s="16" t="s">
        <v>132</v>
      </c>
      <c r="D54" s="17">
        <f>AVERAGE(Data01:DataEnd!D54)</f>
        <v>4.6</v>
      </c>
      <c r="E54" s="17">
        <f>AVERAGE(Data01:DataEnd!E54)</f>
        <v>2</v>
      </c>
      <c r="F54" s="17">
        <f>AVERAGE(Data01:DataEnd!F54)</f>
        <v>4.2</v>
      </c>
      <c r="G54" s="17">
        <f>AVERAGE(Data01:DataEnd!G54)</f>
        <v>3.466666666666667</v>
      </c>
      <c r="H54" s="17">
        <f>AVERAGE(Data01:DataEnd!H54)</f>
        <v>1.0666666666666667</v>
      </c>
      <c r="I54" s="12">
        <f>SUM(Access:Sensitivity!D54)</f>
        <v>14.865099701271372</v>
      </c>
      <c r="J54" s="8" t="s">
        <v>11</v>
      </c>
      <c r="K54" s="2">
        <f>SUM(Access:Sensitivity!E54)</f>
        <v>1</v>
      </c>
    </row>
    <row r="55" spans="1:11" ht="19.5" thickBot="1">
      <c r="A55" s="70">
        <v>45</v>
      </c>
      <c r="B55" s="16" t="s">
        <v>57</v>
      </c>
      <c r="C55" s="16" t="s">
        <v>133</v>
      </c>
      <c r="D55" s="17">
        <f>AVERAGE(Data01:DataEnd!D55)</f>
        <v>4.6</v>
      </c>
      <c r="E55" s="17">
        <f>AVERAGE(Data01:DataEnd!E55)</f>
        <v>1.8666666666666667</v>
      </c>
      <c r="F55" s="17">
        <f>AVERAGE(Data01:DataEnd!F55)</f>
        <v>4.2</v>
      </c>
      <c r="G55" s="17">
        <f>AVERAGE(Data01:DataEnd!G55)</f>
        <v>3.466666666666667</v>
      </c>
      <c r="H55" s="17">
        <f>AVERAGE(Data01:DataEnd!H55)</f>
        <v>0.9333333333333333</v>
      </c>
      <c r="I55" s="12">
        <f>SUM(Access:Sensitivity!D55)</f>
        <v>14.426661497517886</v>
      </c>
      <c r="J55" s="8" t="s">
        <v>11</v>
      </c>
      <c r="K55" s="2">
        <f>SUM(Access:Sensitivity!E55)</f>
        <v>1</v>
      </c>
    </row>
    <row r="56" spans="1:11" ht="19.5" thickBot="1">
      <c r="A56" s="70">
        <v>46</v>
      </c>
      <c r="B56" s="16" t="s">
        <v>58</v>
      </c>
      <c r="C56" s="16" t="s">
        <v>134</v>
      </c>
      <c r="D56" s="17">
        <f>AVERAGE(Data01:DataEnd!D56)</f>
        <v>4.6</v>
      </c>
      <c r="E56" s="17">
        <f>AVERAGE(Data01:DataEnd!E56)</f>
        <v>1.8666666666666667</v>
      </c>
      <c r="F56" s="17">
        <f>AVERAGE(Data01:DataEnd!F56)</f>
        <v>4.2</v>
      </c>
      <c r="G56" s="17">
        <f>AVERAGE(Data01:DataEnd!G56)</f>
        <v>3.4</v>
      </c>
      <c r="H56" s="17">
        <f>AVERAGE(Data01:DataEnd!H56)</f>
        <v>0.9333333333333333</v>
      </c>
      <c r="I56" s="12">
        <f>SUM(Access:Sensitivity!D56)</f>
        <v>14.33981711676448</v>
      </c>
      <c r="J56" s="8" t="s">
        <v>11</v>
      </c>
      <c r="K56" s="2">
        <f>SUM(Access:Sensitivity!E56)</f>
        <v>1</v>
      </c>
    </row>
    <row r="57" spans="1:11" ht="19.5" thickBot="1">
      <c r="A57" s="70">
        <v>47</v>
      </c>
      <c r="B57" s="16" t="s">
        <v>59</v>
      </c>
      <c r="C57" s="16" t="s">
        <v>135</v>
      </c>
      <c r="D57" s="17">
        <f>AVERAGE(Data01:DataEnd!D57)</f>
        <v>4.6</v>
      </c>
      <c r="E57" s="17">
        <f>AVERAGE(Data01:DataEnd!E57)</f>
        <v>2</v>
      </c>
      <c r="F57" s="17">
        <f>AVERAGE(Data01:DataEnd!F57)</f>
        <v>4.2</v>
      </c>
      <c r="G57" s="17">
        <f>AVERAGE(Data01:DataEnd!G57)</f>
        <v>3.4</v>
      </c>
      <c r="H57" s="17">
        <f>AVERAGE(Data01:DataEnd!H57)</f>
        <v>1.6</v>
      </c>
      <c r="I57" s="12">
        <f>SUM(Access:Sensitivity!D57)</f>
        <v>15.74954410374507</v>
      </c>
      <c r="J57" s="8" t="s">
        <v>11</v>
      </c>
      <c r="K57" s="2">
        <f>SUM(Access:Sensitivity!E57)</f>
        <v>1</v>
      </c>
    </row>
    <row r="58" spans="1:11" ht="30.75" customHeight="1" thickBot="1">
      <c r="A58" s="70">
        <v>48</v>
      </c>
      <c r="B58" s="16" t="s">
        <v>60</v>
      </c>
      <c r="C58" s="16" t="s">
        <v>136</v>
      </c>
      <c r="D58" s="17">
        <f>AVERAGE(Data01:DataEnd!D58)</f>
        <v>4.666666666666667</v>
      </c>
      <c r="E58" s="17">
        <f>AVERAGE(Data01:DataEnd!E58)</f>
        <v>1.8666666666666667</v>
      </c>
      <c r="F58" s="17">
        <f>AVERAGE(Data01:DataEnd!F58)</f>
        <v>4.2</v>
      </c>
      <c r="G58" s="17">
        <f>AVERAGE(Data01:DataEnd!G58)</f>
        <v>3.4</v>
      </c>
      <c r="H58" s="17">
        <f>AVERAGE(Data01:DataEnd!H58)</f>
        <v>1.4666666666666666</v>
      </c>
      <c r="I58" s="12">
        <f>SUM(Access:Sensitivity!D58)</f>
        <v>15.533005985498711</v>
      </c>
      <c r="J58" s="8" t="s">
        <v>11</v>
      </c>
      <c r="K58" s="2">
        <f>SUM(Access:Sensitivity!E58)</f>
        <v>0.9999999999999999</v>
      </c>
    </row>
    <row r="59" spans="1:11" ht="19.5" thickBot="1">
      <c r="A59" s="70">
        <v>49</v>
      </c>
      <c r="B59" s="16" t="s">
        <v>61</v>
      </c>
      <c r="C59" s="16" t="s">
        <v>137</v>
      </c>
      <c r="D59" s="17">
        <f>AVERAGE(Data01:DataEnd!D59)</f>
        <v>4.6</v>
      </c>
      <c r="E59" s="17">
        <f>AVERAGE(Data01:DataEnd!E59)</f>
        <v>1.8666666666666667</v>
      </c>
      <c r="F59" s="17">
        <f>AVERAGE(Data01:DataEnd!F59)</f>
        <v>4.2</v>
      </c>
      <c r="G59" s="17">
        <f>AVERAGE(Data01:DataEnd!G59)</f>
        <v>3.4</v>
      </c>
      <c r="H59" s="17">
        <f>AVERAGE(Data01:DataEnd!H59)</f>
        <v>1.4666666666666666</v>
      </c>
      <c r="I59" s="12">
        <f>SUM(Access:Sensitivity!D59)</f>
        <v>15.311105899991585</v>
      </c>
      <c r="J59" s="8" t="s">
        <v>11</v>
      </c>
      <c r="K59" s="2">
        <f>SUM(Access:Sensitivity!E59)</f>
        <v>1</v>
      </c>
    </row>
    <row r="60" spans="1:11" ht="30.75" thickBot="1">
      <c r="A60" s="70">
        <v>50</v>
      </c>
      <c r="B60" s="16" t="s">
        <v>62</v>
      </c>
      <c r="C60" s="16" t="s">
        <v>62</v>
      </c>
      <c r="D60" s="17">
        <f>AVERAGE(Data01:DataEnd!D60)</f>
        <v>4.933333333333334</v>
      </c>
      <c r="E60" s="17">
        <f>AVERAGE(Data01:DataEnd!E60)</f>
        <v>2.066666666666667</v>
      </c>
      <c r="F60" s="17">
        <f>AVERAGE(Data01:DataEnd!F60)</f>
        <v>4.2</v>
      </c>
      <c r="G60" s="17">
        <f>AVERAGE(Data01:DataEnd!G60)</f>
        <v>4.733333333333333</v>
      </c>
      <c r="H60" s="17">
        <f>AVERAGE(Data01:DataEnd!H60)</f>
        <v>4.6</v>
      </c>
      <c r="I60" s="12">
        <f>SUM(Access:Sensitivity!D60)</f>
        <v>24.717865152238936</v>
      </c>
      <c r="J60" s="8" t="s">
        <v>2</v>
      </c>
      <c r="K60" s="2">
        <f>SUM(Access:Sensitivity!E60)</f>
        <v>0.9999999999999999</v>
      </c>
    </row>
    <row r="61" spans="1:11" ht="30.75" thickBot="1">
      <c r="A61" s="70">
        <v>51</v>
      </c>
      <c r="B61" s="16" t="s">
        <v>63</v>
      </c>
      <c r="C61" s="16" t="s">
        <v>63</v>
      </c>
      <c r="D61" s="17">
        <f>AVERAGE(Data01:DataEnd!D61)</f>
        <v>5</v>
      </c>
      <c r="E61" s="17">
        <f>AVERAGE(Data01:DataEnd!E61)</f>
        <v>2</v>
      </c>
      <c r="F61" s="17">
        <f>AVERAGE(Data01:DataEnd!F61)</f>
        <v>3.6666666666666665</v>
      </c>
      <c r="G61" s="17">
        <f>AVERAGE(Data01:DataEnd!G61)</f>
        <v>4.933333333333334</v>
      </c>
      <c r="H61" s="17">
        <f>AVERAGE(Data01:DataEnd!H61)</f>
        <v>4.6</v>
      </c>
      <c r="I61" s="12">
        <f>SUM(Access:Sensitivity!D61)</f>
        <v>24.473434352522673</v>
      </c>
      <c r="J61" s="8" t="s">
        <v>2</v>
      </c>
      <c r="K61" s="2">
        <f>SUM(Access:Sensitivity!E61)</f>
        <v>1</v>
      </c>
    </row>
    <row r="62" spans="1:11" ht="30.75" thickBot="1">
      <c r="A62" s="70">
        <v>52</v>
      </c>
      <c r="B62" s="16" t="s">
        <v>64</v>
      </c>
      <c r="C62" s="16" t="s">
        <v>64</v>
      </c>
      <c r="D62" s="17">
        <f>AVERAGE(Data01:DataEnd!D62)</f>
        <v>4.933333333333334</v>
      </c>
      <c r="E62" s="17">
        <f>AVERAGE(Data01:DataEnd!E62)</f>
        <v>2.066666666666667</v>
      </c>
      <c r="F62" s="17">
        <f>AVERAGE(Data01:DataEnd!F62)</f>
        <v>3.4</v>
      </c>
      <c r="G62" s="17">
        <f>AVERAGE(Data01:DataEnd!G62)</f>
        <v>4.933333333333334</v>
      </c>
      <c r="H62" s="17">
        <f>AVERAGE(Data01:DataEnd!H62)</f>
        <v>4.666666666666667</v>
      </c>
      <c r="I62" s="12">
        <f>SUM(Access:Sensitivity!D62)</f>
        <v>24.00959640216866</v>
      </c>
      <c r="J62" s="8" t="s">
        <v>2</v>
      </c>
      <c r="K62" s="2">
        <f>SUM(Access:Sensitivity!E62)</f>
        <v>1</v>
      </c>
    </row>
    <row r="63" spans="1:11" ht="19.5" thickBot="1">
      <c r="A63" s="70">
        <v>53</v>
      </c>
      <c r="B63" s="16" t="s">
        <v>65</v>
      </c>
      <c r="C63" s="16" t="s">
        <v>65</v>
      </c>
      <c r="D63" s="17">
        <f>AVERAGE(Data01:DataEnd!D63)</f>
        <v>4.733333333333333</v>
      </c>
      <c r="E63" s="17">
        <f>AVERAGE(Data01:DataEnd!E63)</f>
        <v>1.8666666666666667</v>
      </c>
      <c r="F63" s="17">
        <f>AVERAGE(Data01:DataEnd!F63)</f>
        <v>3.2666666666666666</v>
      </c>
      <c r="G63" s="17">
        <f>AVERAGE(Data01:DataEnd!G63)</f>
        <v>4.933333333333334</v>
      </c>
      <c r="H63" s="17">
        <f>AVERAGE(Data01:DataEnd!H63)</f>
        <v>4.666666666666667</v>
      </c>
      <c r="I63" s="12">
        <f>SUM(Access:Sensitivity!D63)</f>
        <v>22.55554362348752</v>
      </c>
      <c r="J63" s="8" t="s">
        <v>2</v>
      </c>
      <c r="K63" s="2">
        <f>SUM(Access:Sensitivity!E63)</f>
        <v>1</v>
      </c>
    </row>
    <row r="64" spans="1:11" ht="19.5" thickBot="1">
      <c r="A64" s="70">
        <v>54</v>
      </c>
      <c r="B64" s="16" t="s">
        <v>66</v>
      </c>
      <c r="C64" s="16" t="s">
        <v>66</v>
      </c>
      <c r="D64" s="17">
        <f>AVERAGE(Data01:DataEnd!D64)</f>
        <v>5</v>
      </c>
      <c r="E64" s="17">
        <f>AVERAGE(Data01:DataEnd!E64)</f>
        <v>2.4</v>
      </c>
      <c r="F64" s="17">
        <f>AVERAGE(Data01:DataEnd!F64)</f>
        <v>4.066666666666666</v>
      </c>
      <c r="G64" s="17">
        <f>AVERAGE(Data01:DataEnd!G64)</f>
        <v>5</v>
      </c>
      <c r="H64" s="17">
        <f>AVERAGE(Data01:DataEnd!H64)</f>
        <v>4.533333333333333</v>
      </c>
      <c r="I64" s="12">
        <f>SUM(Access:Sensitivity!D64)</f>
        <v>25.640238486755166</v>
      </c>
      <c r="J64" s="8" t="s">
        <v>2</v>
      </c>
      <c r="K64" s="2">
        <f>SUM(Access:Sensitivity!E64)</f>
        <v>1.0000000000000002</v>
      </c>
    </row>
    <row r="65" spans="1:11" ht="30.75" thickBot="1">
      <c r="A65" s="70">
        <v>55</v>
      </c>
      <c r="B65" s="16" t="s">
        <v>67</v>
      </c>
      <c r="C65" s="16" t="s">
        <v>67</v>
      </c>
      <c r="D65" s="17">
        <f>AVERAGE(Data01:DataEnd!D65)</f>
        <v>4.866666666666666</v>
      </c>
      <c r="E65" s="17">
        <f>AVERAGE(Data01:DataEnd!E65)</f>
        <v>1.8</v>
      </c>
      <c r="F65" s="17">
        <f>AVERAGE(Data01:DataEnd!F65)</f>
        <v>2.1333333333333333</v>
      </c>
      <c r="G65" s="17">
        <f>AVERAGE(Data01:DataEnd!G65)</f>
        <v>4.066666666666666</v>
      </c>
      <c r="H65" s="17">
        <f>AVERAGE(Data01:DataEnd!H65)</f>
        <v>4.266666666666667</v>
      </c>
      <c r="I65" s="12">
        <f>SUM(Access:Sensitivity!D65)</f>
        <v>19.56003498772882</v>
      </c>
      <c r="J65" s="8" t="s">
        <v>2</v>
      </c>
      <c r="K65" s="2">
        <f>SUM(Access:Sensitivity!E65)</f>
        <v>1</v>
      </c>
    </row>
    <row r="66" spans="1:11" ht="30.75" thickBot="1">
      <c r="A66" s="70">
        <v>56</v>
      </c>
      <c r="B66" s="16" t="s">
        <v>68</v>
      </c>
      <c r="C66" s="16" t="s">
        <v>68</v>
      </c>
      <c r="D66" s="17">
        <f>AVERAGE(Data01:DataEnd!D66)</f>
        <v>4.933333333333334</v>
      </c>
      <c r="E66" s="17">
        <f>AVERAGE(Data01:DataEnd!E66)</f>
        <v>1.8</v>
      </c>
      <c r="F66" s="17">
        <f>AVERAGE(Data01:DataEnd!F66)</f>
        <v>4.4</v>
      </c>
      <c r="G66" s="17">
        <f>AVERAGE(Data01:DataEnd!G66)</f>
        <v>4.733333333333333</v>
      </c>
      <c r="H66" s="17">
        <f>AVERAGE(Data01:DataEnd!H66)</f>
        <v>4.4</v>
      </c>
      <c r="I66" s="12">
        <f>SUM(Access:Sensitivity!D66)</f>
        <v>24.18712850689218</v>
      </c>
      <c r="J66" s="8" t="s">
        <v>2</v>
      </c>
      <c r="K66" s="2">
        <f>SUM(Access:Sensitivity!E66)</f>
        <v>1</v>
      </c>
    </row>
    <row r="67" spans="1:11" ht="30.75" thickBot="1">
      <c r="A67" s="70">
        <v>57</v>
      </c>
      <c r="B67" s="16" t="s">
        <v>69</v>
      </c>
      <c r="C67" s="16" t="s">
        <v>69</v>
      </c>
      <c r="D67" s="17">
        <f>AVERAGE(Data01:DataEnd!D67)</f>
        <v>4.866666666666666</v>
      </c>
      <c r="E67" s="17">
        <f>AVERAGE(Data01:DataEnd!E67)</f>
        <v>2.1333333333333333</v>
      </c>
      <c r="F67" s="17">
        <f>AVERAGE(Data01:DataEnd!F67)</f>
        <v>3.066666666666667</v>
      </c>
      <c r="G67" s="17">
        <f>AVERAGE(Data01:DataEnd!G67)</f>
        <v>4.6</v>
      </c>
      <c r="H67" s="17">
        <f>AVERAGE(Data01:DataEnd!H67)</f>
        <v>4.4</v>
      </c>
      <c r="I67" s="12">
        <f>SUM(Access:Sensitivity!D67)</f>
        <v>22.35593543303893</v>
      </c>
      <c r="J67" s="8" t="s">
        <v>2</v>
      </c>
      <c r="K67" s="2">
        <f>SUM(Access:Sensitivity!E67)</f>
        <v>1</v>
      </c>
    </row>
    <row r="68" spans="1:11" ht="45.75" thickBot="1">
      <c r="A68" s="70">
        <v>58</v>
      </c>
      <c r="B68" s="16" t="s">
        <v>70</v>
      </c>
      <c r="C68" s="16" t="s">
        <v>70</v>
      </c>
      <c r="D68" s="17">
        <f>AVERAGE(Data01:DataEnd!D68)</f>
        <v>4.8</v>
      </c>
      <c r="E68" s="17">
        <f>AVERAGE(Data01:DataEnd!E68)</f>
        <v>1.8666666666666667</v>
      </c>
      <c r="F68" s="17">
        <f>AVERAGE(Data01:DataEnd!F68)</f>
        <v>3.3333333333333335</v>
      </c>
      <c r="G68" s="17">
        <f>AVERAGE(Data01:DataEnd!G68)</f>
        <v>4.866666666666666</v>
      </c>
      <c r="H68" s="17">
        <f>AVERAGE(Data01:DataEnd!H68)</f>
        <v>4.6</v>
      </c>
      <c r="I68" s="12">
        <f>SUM(Access:Sensitivity!D68)</f>
        <v>22.746557010383597</v>
      </c>
      <c r="J68" s="8" t="s">
        <v>2</v>
      </c>
      <c r="K68" s="2">
        <f>SUM(Access:Sensitivity!E68)</f>
        <v>1</v>
      </c>
    </row>
    <row r="69" spans="1:11" ht="50.25" customHeight="1" thickBot="1">
      <c r="A69" s="70">
        <v>59</v>
      </c>
      <c r="B69" s="16" t="s">
        <v>71</v>
      </c>
      <c r="C69" s="16" t="s">
        <v>71</v>
      </c>
      <c r="D69" s="17">
        <f>AVERAGE(Data01:DataEnd!D69)</f>
        <v>4.933333333333334</v>
      </c>
      <c r="E69" s="17">
        <f>AVERAGE(Data01:DataEnd!E69)</f>
        <v>2.466666666666667</v>
      </c>
      <c r="F69" s="17">
        <f>AVERAGE(Data01:DataEnd!F69)</f>
        <v>3.933333333333333</v>
      </c>
      <c r="G69" s="17">
        <f>AVERAGE(Data01:DataEnd!G69)</f>
        <v>4.933333333333334</v>
      </c>
      <c r="H69" s="17">
        <f>AVERAGE(Data01:DataEnd!H69)</f>
        <v>4.533333333333333</v>
      </c>
      <c r="I69" s="12">
        <f>SUM(Access:Sensitivity!D69)</f>
        <v>25.12381171075472</v>
      </c>
      <c r="J69" s="8" t="s">
        <v>2</v>
      </c>
      <c r="K69" s="2">
        <f>SUM(Access:Sensitivity!E69)</f>
        <v>1</v>
      </c>
    </row>
    <row r="70" spans="1:11" ht="30.75" thickBot="1">
      <c r="A70" s="70">
        <v>60</v>
      </c>
      <c r="B70" s="16" t="s">
        <v>72</v>
      </c>
      <c r="C70" s="16" t="s">
        <v>72</v>
      </c>
      <c r="D70" s="17">
        <f>AVERAGE(Data01:DataEnd!D70)</f>
        <v>4.666666666666667</v>
      </c>
      <c r="E70" s="17">
        <f>AVERAGE(Data01:DataEnd!E70)</f>
        <v>3.2</v>
      </c>
      <c r="F70" s="17">
        <f>AVERAGE(Data01:DataEnd!F70)</f>
        <v>4.266666666666667</v>
      </c>
      <c r="G70" s="17">
        <f>AVERAGE(Data01:DataEnd!G70)</f>
        <v>4.8</v>
      </c>
      <c r="H70" s="17">
        <f>AVERAGE(Data01:DataEnd!H70)</f>
        <v>4.4</v>
      </c>
      <c r="I70" s="12">
        <f>SUM(Access:Sensitivity!D70)</f>
        <v>24.87531095084192</v>
      </c>
      <c r="J70" s="8" t="s">
        <v>2</v>
      </c>
      <c r="K70" s="2">
        <f>SUM(Access:Sensitivity!E70)</f>
        <v>1</v>
      </c>
    </row>
    <row r="72" ht="18.75">
      <c r="I72" s="2">
        <f>SUM(I10:I71)</f>
        <v>999.9999999999998</v>
      </c>
    </row>
  </sheetData>
  <sheetProtection sheet="1"/>
  <mergeCells count="2">
    <mergeCell ref="D6:H6"/>
    <mergeCell ref="E7:H7"/>
  </mergeCells>
  <printOptions/>
  <pageMargins left="0.7086614173228347" right="0.7086614173228347" top="0.7480314960629921" bottom="0.7480314960629921" header="0.31496062992125984" footer="0.31496062992125984"/>
  <pageSetup fitToHeight="3" fitToWidth="1" horizontalDpi="600" verticalDpi="600" orientation="portrait" scale="30" r:id="rId3"/>
  <legacyDrawing r:id="rId2"/>
</worksheet>
</file>

<file path=xl/worksheets/sheet20.xml><?xml version="1.0" encoding="utf-8"?>
<worksheet xmlns="http://schemas.openxmlformats.org/spreadsheetml/2006/main" xmlns:r="http://schemas.openxmlformats.org/officeDocument/2006/relationships">
  <dimension ref="C1:H70"/>
  <sheetViews>
    <sheetView zoomScalePageLayoutView="0" workbookViewId="0" topLeftCell="A1">
      <selection activeCell="C1" sqref="C1:F4"/>
    </sheetView>
  </sheetViews>
  <sheetFormatPr defaultColWidth="9.140625" defaultRowHeight="15"/>
  <sheetData>
    <row r="1" spans="3:6" ht="45">
      <c r="C1" s="9" t="s">
        <v>74</v>
      </c>
      <c r="D1" t="s">
        <v>75</v>
      </c>
      <c r="F1" s="10">
        <v>0.2325886990801577</v>
      </c>
    </row>
    <row r="2" spans="3:6" ht="15.75">
      <c r="C2" s="8"/>
      <c r="D2" t="s">
        <v>76</v>
      </c>
      <c r="F2" s="10">
        <v>0.25492772667542707</v>
      </c>
    </row>
    <row r="3" spans="3:6" ht="15.75">
      <c r="C3" s="8"/>
      <c r="D3" t="s">
        <v>77</v>
      </c>
      <c r="F3" s="10">
        <v>0.2706964520367937</v>
      </c>
    </row>
    <row r="4" spans="3:6" ht="15.75">
      <c r="C4" s="8"/>
      <c r="D4" t="s">
        <v>78</v>
      </c>
      <c r="F4" s="10">
        <v>0.24178712220762155</v>
      </c>
    </row>
    <row r="10" spans="4:8" ht="15">
      <c r="D10">
        <v>5</v>
      </c>
      <c r="E10">
        <v>5</v>
      </c>
      <c r="F10">
        <v>0</v>
      </c>
      <c r="G10">
        <v>0</v>
      </c>
      <c r="H10">
        <v>0</v>
      </c>
    </row>
    <row r="11" spans="4:8" ht="15">
      <c r="D11">
        <v>5</v>
      </c>
      <c r="E11">
        <v>5</v>
      </c>
      <c r="F11">
        <v>2</v>
      </c>
      <c r="G11">
        <v>2</v>
      </c>
      <c r="H11">
        <v>5</v>
      </c>
    </row>
    <row r="12" spans="4:8" ht="15">
      <c r="D12">
        <v>5</v>
      </c>
      <c r="E12">
        <v>5</v>
      </c>
      <c r="F12">
        <v>2</v>
      </c>
      <c r="G12">
        <v>5</v>
      </c>
      <c r="H12">
        <v>5</v>
      </c>
    </row>
    <row r="13" spans="4:8" ht="15">
      <c r="D13">
        <v>5</v>
      </c>
      <c r="E13">
        <v>5</v>
      </c>
      <c r="F13">
        <v>2</v>
      </c>
      <c r="G13">
        <v>2</v>
      </c>
      <c r="H13">
        <v>5</v>
      </c>
    </row>
    <row r="14" spans="4:8" ht="15">
      <c r="D14">
        <v>5</v>
      </c>
      <c r="E14">
        <v>5</v>
      </c>
      <c r="F14">
        <v>0</v>
      </c>
      <c r="G14">
        <v>0</v>
      </c>
      <c r="H14">
        <v>2</v>
      </c>
    </row>
    <row r="15" spans="4:8" ht="15">
      <c r="D15">
        <v>5</v>
      </c>
      <c r="E15">
        <v>5</v>
      </c>
      <c r="F15">
        <v>0</v>
      </c>
      <c r="G15">
        <v>0</v>
      </c>
      <c r="H15">
        <v>2</v>
      </c>
    </row>
    <row r="16" spans="4:8" ht="15">
      <c r="D16">
        <v>5</v>
      </c>
      <c r="E16">
        <v>4</v>
      </c>
      <c r="F16">
        <v>4</v>
      </c>
      <c r="G16">
        <v>5</v>
      </c>
      <c r="H16">
        <v>2</v>
      </c>
    </row>
    <row r="17" spans="4:8" ht="15">
      <c r="D17">
        <v>5</v>
      </c>
      <c r="E17">
        <v>4</v>
      </c>
      <c r="F17">
        <v>5</v>
      </c>
      <c r="G17">
        <v>5</v>
      </c>
      <c r="H17">
        <v>2</v>
      </c>
    </row>
    <row r="18" spans="4:8" ht="15">
      <c r="D18">
        <v>5</v>
      </c>
      <c r="E18">
        <v>0</v>
      </c>
      <c r="F18">
        <v>0</v>
      </c>
      <c r="G18">
        <v>4</v>
      </c>
      <c r="H18">
        <v>0</v>
      </c>
    </row>
    <row r="19" spans="4:8" ht="15">
      <c r="D19">
        <v>5</v>
      </c>
      <c r="E19">
        <v>5</v>
      </c>
      <c r="F19">
        <v>0</v>
      </c>
      <c r="G19">
        <v>5</v>
      </c>
      <c r="H19">
        <v>5</v>
      </c>
    </row>
    <row r="20" spans="4:8" ht="15">
      <c r="D20">
        <v>5</v>
      </c>
      <c r="E20">
        <v>5</v>
      </c>
      <c r="F20">
        <v>5</v>
      </c>
      <c r="G20">
        <v>5</v>
      </c>
      <c r="H20">
        <v>5</v>
      </c>
    </row>
    <row r="21" spans="4:8" ht="15">
      <c r="D21">
        <v>5</v>
      </c>
      <c r="E21">
        <v>5</v>
      </c>
      <c r="F21">
        <v>5</v>
      </c>
      <c r="G21">
        <v>5</v>
      </c>
      <c r="H21">
        <v>5</v>
      </c>
    </row>
    <row r="22" spans="4:8" ht="15">
      <c r="D22">
        <v>5</v>
      </c>
      <c r="E22">
        <v>5</v>
      </c>
      <c r="F22">
        <v>3</v>
      </c>
      <c r="G22">
        <v>5</v>
      </c>
      <c r="H22">
        <v>5</v>
      </c>
    </row>
    <row r="23" spans="4:8" ht="15">
      <c r="D23">
        <v>5</v>
      </c>
      <c r="E23">
        <v>0</v>
      </c>
      <c r="F23">
        <v>5</v>
      </c>
      <c r="G23">
        <v>5</v>
      </c>
      <c r="H23">
        <v>5</v>
      </c>
    </row>
    <row r="24" spans="4:8" ht="15">
      <c r="D24">
        <v>5</v>
      </c>
      <c r="E24">
        <v>0</v>
      </c>
      <c r="F24">
        <v>0</v>
      </c>
      <c r="G24">
        <v>0</v>
      </c>
      <c r="H24">
        <v>0</v>
      </c>
    </row>
    <row r="25" spans="4:8" ht="15">
      <c r="D25">
        <v>5</v>
      </c>
      <c r="E25">
        <v>5</v>
      </c>
      <c r="F25">
        <v>5</v>
      </c>
      <c r="G25">
        <v>5</v>
      </c>
      <c r="H25">
        <v>5</v>
      </c>
    </row>
    <row r="26" spans="4:8" ht="15">
      <c r="D26">
        <v>5</v>
      </c>
      <c r="E26">
        <v>5</v>
      </c>
      <c r="F26">
        <v>0</v>
      </c>
      <c r="G26">
        <v>5</v>
      </c>
      <c r="H26">
        <v>5</v>
      </c>
    </row>
    <row r="27" spans="4:8" ht="15">
      <c r="D27">
        <v>5</v>
      </c>
      <c r="E27">
        <v>5</v>
      </c>
      <c r="F27">
        <v>0</v>
      </c>
      <c r="G27">
        <v>0</v>
      </c>
      <c r="H27">
        <v>0</v>
      </c>
    </row>
    <row r="28" spans="4:8" ht="15">
      <c r="D28">
        <v>5</v>
      </c>
      <c r="E28">
        <v>5</v>
      </c>
      <c r="F28">
        <v>0</v>
      </c>
      <c r="G28">
        <v>5</v>
      </c>
      <c r="H28">
        <v>5</v>
      </c>
    </row>
    <row r="29" spans="4:8" ht="15">
      <c r="D29">
        <v>5</v>
      </c>
      <c r="E29">
        <v>5</v>
      </c>
      <c r="F29">
        <v>0</v>
      </c>
      <c r="G29">
        <v>5</v>
      </c>
      <c r="H29">
        <v>5</v>
      </c>
    </row>
    <row r="30" spans="4:8" ht="15">
      <c r="D30">
        <v>5</v>
      </c>
      <c r="E30">
        <v>0</v>
      </c>
      <c r="F30">
        <v>0</v>
      </c>
      <c r="G30">
        <v>0</v>
      </c>
      <c r="H30">
        <v>0</v>
      </c>
    </row>
    <row r="31" spans="4:8" ht="15">
      <c r="D31">
        <v>5</v>
      </c>
      <c r="E31">
        <v>5</v>
      </c>
      <c r="F31">
        <v>0</v>
      </c>
      <c r="G31">
        <v>0</v>
      </c>
      <c r="H31">
        <v>0</v>
      </c>
    </row>
    <row r="32" spans="4:8" ht="15">
      <c r="D32">
        <v>5</v>
      </c>
      <c r="E32">
        <v>5</v>
      </c>
      <c r="F32">
        <v>0</v>
      </c>
      <c r="G32">
        <v>0</v>
      </c>
      <c r="H32">
        <v>0</v>
      </c>
    </row>
    <row r="33" spans="4:8" ht="15">
      <c r="D33">
        <v>5</v>
      </c>
      <c r="E33">
        <v>5</v>
      </c>
      <c r="F33">
        <v>5</v>
      </c>
      <c r="G33">
        <v>0</v>
      </c>
      <c r="H33">
        <v>0</v>
      </c>
    </row>
    <row r="34" spans="4:8" ht="15">
      <c r="D34">
        <v>5</v>
      </c>
      <c r="E34">
        <v>5</v>
      </c>
      <c r="F34">
        <v>5</v>
      </c>
      <c r="G34">
        <v>0</v>
      </c>
      <c r="H34">
        <v>0</v>
      </c>
    </row>
    <row r="35" spans="4:8" ht="15">
      <c r="D35">
        <v>5</v>
      </c>
      <c r="E35">
        <v>5</v>
      </c>
      <c r="F35">
        <v>5</v>
      </c>
      <c r="G35">
        <v>0</v>
      </c>
      <c r="H35">
        <v>0</v>
      </c>
    </row>
    <row r="36" spans="4:8" ht="15">
      <c r="D36">
        <v>5</v>
      </c>
      <c r="E36">
        <v>5</v>
      </c>
      <c r="F36">
        <v>5</v>
      </c>
      <c r="G36">
        <v>0</v>
      </c>
      <c r="H36">
        <v>0</v>
      </c>
    </row>
    <row r="37" spans="4:8" ht="15">
      <c r="D37">
        <v>5</v>
      </c>
      <c r="E37">
        <v>5</v>
      </c>
      <c r="F37">
        <v>5</v>
      </c>
      <c r="G37">
        <v>0</v>
      </c>
      <c r="H37">
        <v>0</v>
      </c>
    </row>
    <row r="38" spans="4:8" ht="15">
      <c r="D38">
        <v>5</v>
      </c>
      <c r="E38">
        <v>5</v>
      </c>
      <c r="F38">
        <v>5</v>
      </c>
      <c r="G38">
        <v>0</v>
      </c>
      <c r="H38">
        <v>0</v>
      </c>
    </row>
    <row r="39" spans="4:8" ht="15">
      <c r="D39">
        <v>5</v>
      </c>
      <c r="E39">
        <v>5</v>
      </c>
      <c r="F39">
        <v>5</v>
      </c>
      <c r="G39">
        <v>0</v>
      </c>
      <c r="H39">
        <v>0</v>
      </c>
    </row>
    <row r="40" spans="4:8" ht="15">
      <c r="D40">
        <v>5</v>
      </c>
      <c r="E40">
        <v>5</v>
      </c>
      <c r="F40">
        <v>5</v>
      </c>
      <c r="G40">
        <v>0</v>
      </c>
      <c r="H40">
        <v>0</v>
      </c>
    </row>
    <row r="41" spans="4:8" ht="15">
      <c r="D41">
        <v>5</v>
      </c>
      <c r="E41">
        <v>5</v>
      </c>
      <c r="F41">
        <v>5</v>
      </c>
      <c r="G41">
        <v>0</v>
      </c>
      <c r="H41">
        <v>0</v>
      </c>
    </row>
    <row r="42" spans="4:8" ht="15">
      <c r="D42">
        <v>5</v>
      </c>
      <c r="E42">
        <v>5</v>
      </c>
      <c r="F42">
        <v>5</v>
      </c>
      <c r="G42">
        <v>0</v>
      </c>
      <c r="H42">
        <v>0</v>
      </c>
    </row>
    <row r="43" spans="4:8" ht="15">
      <c r="D43">
        <v>5</v>
      </c>
      <c r="E43">
        <v>5</v>
      </c>
      <c r="F43">
        <v>5</v>
      </c>
      <c r="G43">
        <v>0</v>
      </c>
      <c r="H43">
        <v>0</v>
      </c>
    </row>
    <row r="44" spans="4:8" ht="15">
      <c r="D44">
        <v>5</v>
      </c>
      <c r="E44">
        <v>5</v>
      </c>
      <c r="F44">
        <v>5</v>
      </c>
      <c r="G44">
        <v>0</v>
      </c>
      <c r="H44">
        <v>0</v>
      </c>
    </row>
    <row r="45" spans="4:8" ht="15">
      <c r="D45">
        <v>5</v>
      </c>
      <c r="E45">
        <v>5</v>
      </c>
      <c r="F45">
        <v>5</v>
      </c>
      <c r="G45">
        <v>0</v>
      </c>
      <c r="H45">
        <v>0</v>
      </c>
    </row>
    <row r="46" spans="4:8" ht="15">
      <c r="D46">
        <v>5</v>
      </c>
      <c r="E46">
        <v>5</v>
      </c>
      <c r="F46">
        <v>5</v>
      </c>
      <c r="G46">
        <v>0</v>
      </c>
      <c r="H46">
        <v>0</v>
      </c>
    </row>
    <row r="48" spans="4:8" ht="15">
      <c r="D48">
        <v>5</v>
      </c>
      <c r="E48">
        <v>5</v>
      </c>
      <c r="F48">
        <v>5</v>
      </c>
      <c r="G48">
        <v>0</v>
      </c>
      <c r="H48">
        <v>0</v>
      </c>
    </row>
    <row r="49" spans="4:8" ht="15">
      <c r="D49">
        <v>5</v>
      </c>
      <c r="E49">
        <v>5</v>
      </c>
      <c r="F49">
        <v>5</v>
      </c>
      <c r="G49">
        <v>0</v>
      </c>
      <c r="H49">
        <v>0</v>
      </c>
    </row>
    <row r="50" spans="4:8" ht="15">
      <c r="D50">
        <v>5</v>
      </c>
      <c r="E50">
        <v>5</v>
      </c>
      <c r="F50">
        <v>5</v>
      </c>
      <c r="G50">
        <v>0</v>
      </c>
      <c r="H50">
        <v>0</v>
      </c>
    </row>
    <row r="51" spans="4:8" ht="15">
      <c r="D51">
        <v>5</v>
      </c>
      <c r="E51">
        <v>5</v>
      </c>
      <c r="F51">
        <v>5</v>
      </c>
      <c r="G51">
        <v>0</v>
      </c>
      <c r="H51">
        <v>0</v>
      </c>
    </row>
    <row r="52" spans="4:8" ht="15">
      <c r="D52">
        <v>5</v>
      </c>
      <c r="E52">
        <v>5</v>
      </c>
      <c r="F52">
        <v>5</v>
      </c>
      <c r="G52">
        <v>0</v>
      </c>
      <c r="H52">
        <v>0</v>
      </c>
    </row>
    <row r="53" spans="4:8" ht="15">
      <c r="D53">
        <v>5</v>
      </c>
      <c r="E53">
        <v>5</v>
      </c>
      <c r="F53">
        <v>5</v>
      </c>
      <c r="G53">
        <v>0</v>
      </c>
      <c r="H53">
        <v>0</v>
      </c>
    </row>
    <row r="54" spans="4:8" ht="15">
      <c r="D54">
        <v>5</v>
      </c>
      <c r="E54">
        <v>5</v>
      </c>
      <c r="F54">
        <v>5</v>
      </c>
      <c r="G54">
        <v>0</v>
      </c>
      <c r="H54">
        <v>0</v>
      </c>
    </row>
    <row r="55" spans="4:8" ht="15">
      <c r="D55">
        <v>5</v>
      </c>
      <c r="E55">
        <v>5</v>
      </c>
      <c r="F55">
        <v>5</v>
      </c>
      <c r="G55">
        <v>0</v>
      </c>
      <c r="H55">
        <v>0</v>
      </c>
    </row>
    <row r="56" spans="4:8" ht="15">
      <c r="D56">
        <v>5</v>
      </c>
      <c r="E56">
        <v>5</v>
      </c>
      <c r="F56">
        <v>5</v>
      </c>
      <c r="G56">
        <v>0</v>
      </c>
      <c r="H56">
        <v>0</v>
      </c>
    </row>
    <row r="57" spans="4:8" ht="15">
      <c r="D57">
        <v>5</v>
      </c>
      <c r="E57">
        <v>5</v>
      </c>
      <c r="F57">
        <v>5</v>
      </c>
      <c r="G57">
        <v>0</v>
      </c>
      <c r="H57">
        <v>0</v>
      </c>
    </row>
    <row r="58" spans="4:8" ht="15">
      <c r="D58">
        <v>5</v>
      </c>
      <c r="E58">
        <v>5</v>
      </c>
      <c r="F58">
        <v>5</v>
      </c>
      <c r="G58">
        <v>0</v>
      </c>
      <c r="H58">
        <v>0</v>
      </c>
    </row>
    <row r="59" spans="4:8" ht="15">
      <c r="D59">
        <v>5</v>
      </c>
      <c r="E59">
        <v>5</v>
      </c>
      <c r="F59">
        <v>5</v>
      </c>
      <c r="G59">
        <v>0</v>
      </c>
      <c r="H59">
        <v>0</v>
      </c>
    </row>
    <row r="60" spans="4:8" ht="15">
      <c r="D60">
        <v>5</v>
      </c>
      <c r="E60">
        <v>0</v>
      </c>
      <c r="F60">
        <v>0</v>
      </c>
      <c r="G60">
        <v>5</v>
      </c>
      <c r="H60">
        <v>5</v>
      </c>
    </row>
    <row r="61" spans="4:8" ht="15">
      <c r="D61">
        <v>5</v>
      </c>
      <c r="E61">
        <v>0</v>
      </c>
      <c r="F61">
        <v>0</v>
      </c>
      <c r="G61">
        <v>5</v>
      </c>
      <c r="H61">
        <v>5</v>
      </c>
    </row>
    <row r="62" spans="4:8" ht="15">
      <c r="D62">
        <v>5</v>
      </c>
      <c r="E62">
        <v>0</v>
      </c>
      <c r="F62">
        <v>0</v>
      </c>
      <c r="G62">
        <v>5</v>
      </c>
      <c r="H62">
        <v>5</v>
      </c>
    </row>
    <row r="63" spans="4:8" ht="15">
      <c r="D63">
        <v>5</v>
      </c>
      <c r="E63">
        <v>0</v>
      </c>
      <c r="F63">
        <v>0</v>
      </c>
      <c r="G63">
        <v>5</v>
      </c>
      <c r="H63">
        <v>5</v>
      </c>
    </row>
    <row r="64" spans="4:8" ht="15">
      <c r="D64">
        <v>5</v>
      </c>
      <c r="E64">
        <v>0</v>
      </c>
      <c r="F64">
        <v>0</v>
      </c>
      <c r="G64">
        <v>5</v>
      </c>
      <c r="H64">
        <v>5</v>
      </c>
    </row>
    <row r="65" spans="4:8" ht="15">
      <c r="D65">
        <v>5</v>
      </c>
      <c r="E65">
        <v>0</v>
      </c>
      <c r="F65">
        <v>0</v>
      </c>
      <c r="G65">
        <v>5</v>
      </c>
      <c r="H65">
        <v>5</v>
      </c>
    </row>
    <row r="66" spans="4:8" ht="15">
      <c r="D66">
        <v>5</v>
      </c>
      <c r="E66">
        <v>0</v>
      </c>
      <c r="F66">
        <v>0</v>
      </c>
      <c r="G66">
        <v>5</v>
      </c>
      <c r="H66">
        <v>5</v>
      </c>
    </row>
    <row r="67" spans="4:8" ht="15">
      <c r="D67">
        <v>5</v>
      </c>
      <c r="E67">
        <v>0</v>
      </c>
      <c r="F67">
        <v>0</v>
      </c>
      <c r="G67">
        <v>5</v>
      </c>
      <c r="H67">
        <v>5</v>
      </c>
    </row>
    <row r="68" spans="4:8" ht="15">
      <c r="D68">
        <v>5</v>
      </c>
      <c r="E68">
        <v>0</v>
      </c>
      <c r="F68">
        <v>0</v>
      </c>
      <c r="G68">
        <v>5</v>
      </c>
      <c r="H68">
        <v>5</v>
      </c>
    </row>
    <row r="69" spans="4:8" ht="15">
      <c r="D69">
        <v>5</v>
      </c>
      <c r="E69">
        <v>0</v>
      </c>
      <c r="F69">
        <v>0</v>
      </c>
      <c r="G69">
        <v>5</v>
      </c>
      <c r="H69">
        <v>5</v>
      </c>
    </row>
    <row r="70" spans="4:8" ht="15">
      <c r="D70">
        <v>5</v>
      </c>
      <c r="E70">
        <v>5</v>
      </c>
      <c r="F70">
        <v>5</v>
      </c>
      <c r="G70">
        <v>5</v>
      </c>
      <c r="H70">
        <v>5</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C1:H70"/>
  <sheetViews>
    <sheetView zoomScalePageLayoutView="0" workbookViewId="0" topLeftCell="A1">
      <selection activeCell="C1" sqref="C1:F4"/>
    </sheetView>
  </sheetViews>
  <sheetFormatPr defaultColWidth="9.140625" defaultRowHeight="15"/>
  <sheetData>
    <row r="1" spans="3:6" ht="45">
      <c r="C1" s="9" t="s">
        <v>74</v>
      </c>
      <c r="D1" t="s">
        <v>75</v>
      </c>
      <c r="F1" s="10">
        <v>0.2325886990801577</v>
      </c>
    </row>
    <row r="2" spans="3:6" ht="15.75">
      <c r="C2" s="8"/>
      <c r="D2" t="s">
        <v>76</v>
      </c>
      <c r="F2" s="10">
        <v>0.25492772667542707</v>
      </c>
    </row>
    <row r="3" spans="3:6" ht="15.75">
      <c r="C3" s="8"/>
      <c r="D3" t="s">
        <v>77</v>
      </c>
      <c r="F3" s="10">
        <v>0.2706964520367937</v>
      </c>
    </row>
    <row r="4" spans="3:6" ht="15.75">
      <c r="C4" s="8"/>
      <c r="D4" t="s">
        <v>78</v>
      </c>
      <c r="F4" s="10">
        <v>0.24178712220762155</v>
      </c>
    </row>
    <row r="10" spans="4:8" ht="15">
      <c r="D10">
        <v>5</v>
      </c>
      <c r="E10">
        <v>5</v>
      </c>
      <c r="F10">
        <v>0</v>
      </c>
      <c r="G10">
        <v>0</v>
      </c>
      <c r="H10">
        <v>0</v>
      </c>
    </row>
    <row r="11" spans="4:8" ht="15">
      <c r="D11">
        <v>5</v>
      </c>
      <c r="E11">
        <v>5</v>
      </c>
      <c r="F11">
        <v>0</v>
      </c>
      <c r="G11">
        <v>5</v>
      </c>
      <c r="H11">
        <v>5</v>
      </c>
    </row>
    <row r="12" spans="4:8" ht="15">
      <c r="D12">
        <v>5</v>
      </c>
      <c r="E12">
        <v>5</v>
      </c>
      <c r="F12">
        <v>0</v>
      </c>
      <c r="G12">
        <v>0</v>
      </c>
      <c r="H12">
        <v>5</v>
      </c>
    </row>
    <row r="13" spans="4:8" ht="15">
      <c r="D13">
        <v>5</v>
      </c>
      <c r="E13">
        <v>5</v>
      </c>
      <c r="F13">
        <v>0</v>
      </c>
      <c r="G13">
        <v>0</v>
      </c>
      <c r="H13">
        <v>5</v>
      </c>
    </row>
    <row r="14" spans="4:8" ht="15">
      <c r="D14">
        <v>5</v>
      </c>
      <c r="E14">
        <v>5</v>
      </c>
      <c r="F14">
        <v>0</v>
      </c>
      <c r="G14">
        <v>0</v>
      </c>
      <c r="H14">
        <v>0</v>
      </c>
    </row>
    <row r="15" spans="4:8" ht="15">
      <c r="D15">
        <v>5</v>
      </c>
      <c r="E15">
        <v>5</v>
      </c>
      <c r="F15">
        <v>0</v>
      </c>
      <c r="G15">
        <v>0</v>
      </c>
      <c r="H15">
        <v>0</v>
      </c>
    </row>
    <row r="16" spans="4:8" ht="15">
      <c r="D16">
        <v>5</v>
      </c>
      <c r="E16">
        <v>0</v>
      </c>
      <c r="F16">
        <v>0</v>
      </c>
      <c r="G16">
        <v>0</v>
      </c>
      <c r="H16">
        <v>5</v>
      </c>
    </row>
    <row r="17" spans="4:8" ht="15">
      <c r="D17">
        <v>5</v>
      </c>
      <c r="E17">
        <v>0</v>
      </c>
      <c r="F17">
        <v>0</v>
      </c>
      <c r="G17">
        <v>5</v>
      </c>
      <c r="H17">
        <v>0</v>
      </c>
    </row>
    <row r="18" spans="4:8" ht="15">
      <c r="D18">
        <v>5</v>
      </c>
      <c r="E18">
        <v>0</v>
      </c>
      <c r="F18">
        <v>0</v>
      </c>
      <c r="G18">
        <v>5</v>
      </c>
      <c r="H18">
        <v>0</v>
      </c>
    </row>
    <row r="19" spans="4:8" ht="15">
      <c r="D19">
        <v>5</v>
      </c>
      <c r="E19">
        <v>5</v>
      </c>
      <c r="F19">
        <v>0</v>
      </c>
      <c r="G19">
        <v>5</v>
      </c>
      <c r="H19">
        <v>5</v>
      </c>
    </row>
    <row r="20" spans="4:8" ht="15">
      <c r="D20">
        <v>5</v>
      </c>
      <c r="E20">
        <v>0</v>
      </c>
      <c r="F20">
        <v>5</v>
      </c>
      <c r="G20">
        <v>5</v>
      </c>
      <c r="H20">
        <v>0</v>
      </c>
    </row>
    <row r="21" spans="4:8" ht="15">
      <c r="D21">
        <v>5</v>
      </c>
      <c r="E21">
        <v>5</v>
      </c>
      <c r="F21">
        <v>0</v>
      </c>
      <c r="G21">
        <v>0</v>
      </c>
      <c r="H21">
        <v>0</v>
      </c>
    </row>
    <row r="22" spans="4:8" ht="15">
      <c r="D22">
        <v>5</v>
      </c>
      <c r="E22">
        <v>5</v>
      </c>
      <c r="F22">
        <v>5</v>
      </c>
      <c r="G22">
        <v>0</v>
      </c>
      <c r="H22">
        <v>0</v>
      </c>
    </row>
    <row r="23" spans="4:8" ht="15">
      <c r="D23">
        <v>5</v>
      </c>
      <c r="E23">
        <v>5</v>
      </c>
      <c r="F23">
        <v>5</v>
      </c>
      <c r="G23">
        <v>5</v>
      </c>
      <c r="H23">
        <v>0</v>
      </c>
    </row>
    <row r="24" spans="4:8" ht="15">
      <c r="D24">
        <v>5</v>
      </c>
      <c r="E24">
        <v>0</v>
      </c>
      <c r="F24">
        <v>0</v>
      </c>
      <c r="G24">
        <v>0</v>
      </c>
      <c r="H24">
        <v>0</v>
      </c>
    </row>
    <row r="25" spans="4:8" ht="15">
      <c r="D25">
        <v>5</v>
      </c>
      <c r="E25">
        <v>0</v>
      </c>
      <c r="F25">
        <v>0</v>
      </c>
      <c r="G25">
        <v>2</v>
      </c>
      <c r="H25">
        <v>0</v>
      </c>
    </row>
    <row r="26" spans="4:8" ht="15">
      <c r="D26">
        <v>4</v>
      </c>
      <c r="E26">
        <v>0</v>
      </c>
      <c r="F26">
        <v>0</v>
      </c>
      <c r="G26">
        <v>0</v>
      </c>
      <c r="H26">
        <v>0</v>
      </c>
    </row>
    <row r="27" spans="4:8" ht="15">
      <c r="D27">
        <v>5</v>
      </c>
      <c r="E27">
        <v>0</v>
      </c>
      <c r="F27">
        <v>0</v>
      </c>
      <c r="G27">
        <v>0</v>
      </c>
      <c r="H27">
        <v>0</v>
      </c>
    </row>
    <row r="28" spans="4:8" ht="15">
      <c r="D28">
        <v>5</v>
      </c>
      <c r="E28">
        <v>0</v>
      </c>
      <c r="F28">
        <v>0</v>
      </c>
      <c r="G28">
        <v>0</v>
      </c>
      <c r="H28">
        <v>0</v>
      </c>
    </row>
    <row r="29" spans="4:8" ht="15">
      <c r="D29">
        <v>5</v>
      </c>
      <c r="E29">
        <v>0</v>
      </c>
      <c r="F29">
        <v>0</v>
      </c>
      <c r="G29">
        <v>0</v>
      </c>
      <c r="H29">
        <v>0</v>
      </c>
    </row>
    <row r="30" spans="4:8" ht="15">
      <c r="D30">
        <v>5</v>
      </c>
      <c r="E30">
        <v>0</v>
      </c>
      <c r="F30">
        <v>0</v>
      </c>
      <c r="G30">
        <v>0</v>
      </c>
      <c r="H30">
        <v>0</v>
      </c>
    </row>
    <row r="31" spans="4:8" ht="15">
      <c r="D31">
        <v>5</v>
      </c>
      <c r="E31">
        <v>0</v>
      </c>
      <c r="F31">
        <v>0</v>
      </c>
      <c r="G31">
        <v>0</v>
      </c>
      <c r="H31">
        <v>0</v>
      </c>
    </row>
    <row r="32" spans="4:8" ht="15">
      <c r="D32">
        <v>5</v>
      </c>
      <c r="E32">
        <v>0</v>
      </c>
      <c r="F32">
        <v>0</v>
      </c>
      <c r="G32">
        <v>0</v>
      </c>
      <c r="H32">
        <v>0</v>
      </c>
    </row>
    <row r="33" spans="4:8" ht="15">
      <c r="D33">
        <v>5</v>
      </c>
      <c r="E33">
        <v>0</v>
      </c>
      <c r="F33">
        <v>0</v>
      </c>
      <c r="G33">
        <v>0</v>
      </c>
      <c r="H33">
        <v>0</v>
      </c>
    </row>
    <row r="34" spans="4:8" ht="15">
      <c r="D34">
        <v>5</v>
      </c>
      <c r="E34">
        <v>0</v>
      </c>
      <c r="F34">
        <v>0</v>
      </c>
      <c r="G34">
        <v>0</v>
      </c>
      <c r="H34">
        <v>0</v>
      </c>
    </row>
    <row r="35" spans="4:8" ht="15">
      <c r="D35">
        <v>5</v>
      </c>
      <c r="E35">
        <v>0</v>
      </c>
      <c r="F35">
        <v>0</v>
      </c>
      <c r="G35">
        <v>0</v>
      </c>
      <c r="H35">
        <v>0</v>
      </c>
    </row>
    <row r="36" spans="4:8" ht="15">
      <c r="D36">
        <v>5</v>
      </c>
      <c r="E36">
        <v>0</v>
      </c>
      <c r="F36">
        <v>0</v>
      </c>
      <c r="G36">
        <v>0</v>
      </c>
      <c r="H36">
        <v>0</v>
      </c>
    </row>
    <row r="37" spans="4:8" ht="15">
      <c r="D37">
        <v>5</v>
      </c>
      <c r="E37">
        <v>0</v>
      </c>
      <c r="F37">
        <v>0</v>
      </c>
      <c r="G37">
        <v>0</v>
      </c>
      <c r="H37">
        <v>0</v>
      </c>
    </row>
    <row r="38" spans="4:8" ht="15">
      <c r="D38">
        <v>5</v>
      </c>
      <c r="E38">
        <v>0</v>
      </c>
      <c r="F38">
        <v>0</v>
      </c>
      <c r="G38">
        <v>0</v>
      </c>
      <c r="H38">
        <v>0</v>
      </c>
    </row>
    <row r="39" spans="4:8" ht="15">
      <c r="D39">
        <v>5</v>
      </c>
      <c r="E39">
        <v>0</v>
      </c>
      <c r="F39">
        <v>5</v>
      </c>
      <c r="G39">
        <v>0</v>
      </c>
      <c r="H39">
        <v>0</v>
      </c>
    </row>
    <row r="40" spans="4:8" ht="15">
      <c r="D40">
        <v>5</v>
      </c>
      <c r="E40">
        <v>0</v>
      </c>
      <c r="F40">
        <v>5</v>
      </c>
      <c r="G40">
        <v>0</v>
      </c>
      <c r="H40">
        <v>0</v>
      </c>
    </row>
    <row r="41" spans="4:8" ht="15">
      <c r="D41">
        <v>5</v>
      </c>
      <c r="E41">
        <v>0</v>
      </c>
      <c r="F41">
        <v>5</v>
      </c>
      <c r="G41">
        <v>0</v>
      </c>
      <c r="H41">
        <v>0</v>
      </c>
    </row>
    <row r="42" spans="4:8" ht="15">
      <c r="D42">
        <v>5</v>
      </c>
      <c r="E42">
        <v>0</v>
      </c>
      <c r="F42">
        <v>5</v>
      </c>
      <c r="G42">
        <v>5</v>
      </c>
      <c r="H42">
        <v>0</v>
      </c>
    </row>
    <row r="43" spans="4:8" ht="15">
      <c r="D43">
        <v>5</v>
      </c>
      <c r="E43">
        <v>0</v>
      </c>
      <c r="F43">
        <v>5</v>
      </c>
      <c r="G43">
        <v>5</v>
      </c>
      <c r="H43">
        <v>0</v>
      </c>
    </row>
    <row r="44" spans="4:8" ht="15">
      <c r="D44">
        <v>5</v>
      </c>
      <c r="E44">
        <v>0</v>
      </c>
      <c r="F44">
        <v>5</v>
      </c>
      <c r="G44">
        <v>5</v>
      </c>
      <c r="H44">
        <v>0</v>
      </c>
    </row>
    <row r="45" spans="4:8" ht="15">
      <c r="D45">
        <v>5</v>
      </c>
      <c r="E45">
        <v>0</v>
      </c>
      <c r="F45">
        <v>5</v>
      </c>
      <c r="G45">
        <v>5</v>
      </c>
      <c r="H45">
        <v>0</v>
      </c>
    </row>
    <row r="46" spans="4:8" ht="15">
      <c r="D46">
        <v>5</v>
      </c>
      <c r="E46">
        <v>0</v>
      </c>
      <c r="F46">
        <v>5</v>
      </c>
      <c r="G46">
        <v>5</v>
      </c>
      <c r="H46">
        <v>0</v>
      </c>
    </row>
    <row r="48" spans="4:8" ht="15">
      <c r="D48">
        <v>5</v>
      </c>
      <c r="E48">
        <v>0</v>
      </c>
      <c r="F48">
        <v>5</v>
      </c>
      <c r="G48">
        <v>5</v>
      </c>
      <c r="H48">
        <v>0</v>
      </c>
    </row>
    <row r="49" spans="4:8" ht="15">
      <c r="D49">
        <v>5</v>
      </c>
      <c r="E49">
        <v>0</v>
      </c>
      <c r="F49">
        <v>5</v>
      </c>
      <c r="G49">
        <v>5</v>
      </c>
      <c r="H49">
        <v>0</v>
      </c>
    </row>
    <row r="50" spans="4:8" ht="15">
      <c r="D50">
        <v>5</v>
      </c>
      <c r="E50">
        <v>0</v>
      </c>
      <c r="F50">
        <v>5</v>
      </c>
      <c r="G50">
        <v>5</v>
      </c>
      <c r="H50">
        <v>0</v>
      </c>
    </row>
    <row r="51" spans="4:8" ht="15">
      <c r="D51">
        <v>5</v>
      </c>
      <c r="E51">
        <v>0</v>
      </c>
      <c r="F51">
        <v>5</v>
      </c>
      <c r="G51">
        <v>5</v>
      </c>
      <c r="H51">
        <v>0</v>
      </c>
    </row>
    <row r="52" spans="4:8" ht="15">
      <c r="D52">
        <v>5</v>
      </c>
      <c r="E52">
        <v>0</v>
      </c>
      <c r="F52">
        <v>5</v>
      </c>
      <c r="G52">
        <v>5</v>
      </c>
      <c r="H52">
        <v>0</v>
      </c>
    </row>
    <row r="53" spans="4:8" ht="15">
      <c r="D53">
        <v>5</v>
      </c>
      <c r="E53">
        <v>0</v>
      </c>
      <c r="F53">
        <v>5</v>
      </c>
      <c r="G53">
        <v>5</v>
      </c>
      <c r="H53">
        <v>0</v>
      </c>
    </row>
    <row r="54" spans="4:8" ht="15">
      <c r="D54">
        <v>5</v>
      </c>
      <c r="E54">
        <v>0</v>
      </c>
      <c r="F54">
        <v>5</v>
      </c>
      <c r="G54">
        <v>5</v>
      </c>
      <c r="H54">
        <v>0</v>
      </c>
    </row>
    <row r="55" spans="4:8" ht="15">
      <c r="D55">
        <v>5</v>
      </c>
      <c r="E55">
        <v>0</v>
      </c>
      <c r="F55">
        <v>5</v>
      </c>
      <c r="G55">
        <v>5</v>
      </c>
      <c r="H55">
        <v>0</v>
      </c>
    </row>
    <row r="56" spans="4:8" ht="15">
      <c r="D56">
        <v>5</v>
      </c>
      <c r="E56">
        <v>0</v>
      </c>
      <c r="F56">
        <v>5</v>
      </c>
      <c r="G56">
        <v>5</v>
      </c>
      <c r="H56">
        <v>0</v>
      </c>
    </row>
    <row r="57" spans="4:8" ht="15">
      <c r="D57">
        <v>5</v>
      </c>
      <c r="E57">
        <v>0</v>
      </c>
      <c r="F57">
        <v>5</v>
      </c>
      <c r="G57">
        <v>5</v>
      </c>
      <c r="H57">
        <v>5</v>
      </c>
    </row>
    <row r="58" spans="4:8" ht="15">
      <c r="D58">
        <v>5</v>
      </c>
      <c r="E58">
        <v>0</v>
      </c>
      <c r="F58">
        <v>5</v>
      </c>
      <c r="G58">
        <v>5</v>
      </c>
      <c r="H58">
        <v>5</v>
      </c>
    </row>
    <row r="59" spans="4:8" ht="15">
      <c r="D59">
        <v>5</v>
      </c>
      <c r="E59">
        <v>0</v>
      </c>
      <c r="F59">
        <v>5</v>
      </c>
      <c r="G59">
        <v>5</v>
      </c>
      <c r="H59">
        <v>5</v>
      </c>
    </row>
    <row r="60" spans="4:8" ht="15">
      <c r="D60">
        <v>5</v>
      </c>
      <c r="E60">
        <v>0</v>
      </c>
      <c r="F60">
        <v>5</v>
      </c>
      <c r="G60">
        <v>5</v>
      </c>
      <c r="H60">
        <v>5</v>
      </c>
    </row>
    <row r="61" spans="4:8" ht="15">
      <c r="D61">
        <v>5</v>
      </c>
      <c r="E61">
        <v>0</v>
      </c>
      <c r="F61">
        <v>5</v>
      </c>
      <c r="G61">
        <v>5</v>
      </c>
      <c r="H61">
        <v>5</v>
      </c>
    </row>
    <row r="62" spans="4:8" ht="15">
      <c r="D62">
        <v>5</v>
      </c>
      <c r="E62">
        <v>0</v>
      </c>
      <c r="F62">
        <v>0</v>
      </c>
      <c r="G62">
        <v>5</v>
      </c>
      <c r="H62">
        <v>5</v>
      </c>
    </row>
    <row r="63" spans="4:8" ht="15">
      <c r="D63">
        <v>5</v>
      </c>
      <c r="E63">
        <v>0</v>
      </c>
      <c r="F63">
        <v>5</v>
      </c>
      <c r="G63">
        <v>5</v>
      </c>
      <c r="H63">
        <v>5</v>
      </c>
    </row>
    <row r="64" spans="4:8" ht="15">
      <c r="D64">
        <v>5</v>
      </c>
      <c r="E64">
        <v>0</v>
      </c>
      <c r="F64">
        <v>5</v>
      </c>
      <c r="G64">
        <v>5</v>
      </c>
      <c r="H64">
        <v>5</v>
      </c>
    </row>
    <row r="65" spans="4:8" ht="15">
      <c r="D65">
        <v>5</v>
      </c>
      <c r="E65">
        <v>0</v>
      </c>
      <c r="F65">
        <v>5</v>
      </c>
      <c r="G65">
        <v>5</v>
      </c>
      <c r="H65">
        <v>5</v>
      </c>
    </row>
    <row r="66" spans="4:8" ht="15">
      <c r="D66">
        <v>5</v>
      </c>
      <c r="E66">
        <v>0</v>
      </c>
      <c r="F66">
        <v>5</v>
      </c>
      <c r="G66">
        <v>5</v>
      </c>
      <c r="H66">
        <v>5</v>
      </c>
    </row>
    <row r="67" spans="4:8" ht="15">
      <c r="D67">
        <v>5</v>
      </c>
      <c r="E67">
        <v>0</v>
      </c>
      <c r="F67">
        <v>0</v>
      </c>
      <c r="G67">
        <v>5</v>
      </c>
      <c r="H67">
        <v>5</v>
      </c>
    </row>
    <row r="68" spans="4:8" ht="15">
      <c r="D68">
        <v>5</v>
      </c>
      <c r="E68">
        <v>0</v>
      </c>
      <c r="F68">
        <v>0</v>
      </c>
      <c r="G68">
        <v>5</v>
      </c>
      <c r="H68">
        <v>5</v>
      </c>
    </row>
    <row r="69" spans="4:8" ht="15">
      <c r="D69">
        <v>5</v>
      </c>
      <c r="E69">
        <v>0</v>
      </c>
      <c r="F69">
        <v>5</v>
      </c>
      <c r="G69">
        <v>5</v>
      </c>
      <c r="H69">
        <v>5</v>
      </c>
    </row>
    <row r="70" spans="4:8" ht="15">
      <c r="D70">
        <v>5</v>
      </c>
      <c r="E70">
        <v>0</v>
      </c>
      <c r="F70">
        <v>5</v>
      </c>
      <c r="G70">
        <v>5</v>
      </c>
      <c r="H70">
        <v>5</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C1:H70"/>
  <sheetViews>
    <sheetView zoomScalePageLayoutView="0" workbookViewId="0" topLeftCell="A1">
      <selection activeCell="C1" sqref="C1:F4"/>
    </sheetView>
  </sheetViews>
  <sheetFormatPr defaultColWidth="9.140625" defaultRowHeight="15"/>
  <sheetData>
    <row r="1" spans="3:6" ht="45">
      <c r="C1" s="9" t="s">
        <v>74</v>
      </c>
      <c r="D1" t="s">
        <v>75</v>
      </c>
      <c r="F1" s="10">
        <v>0.2325886990801577</v>
      </c>
    </row>
    <row r="2" spans="3:6" ht="15.75">
      <c r="C2" s="8"/>
      <c r="D2" t="s">
        <v>76</v>
      </c>
      <c r="F2" s="10">
        <v>0.25492772667542707</v>
      </c>
    </row>
    <row r="3" spans="3:6" ht="15.75">
      <c r="C3" s="8"/>
      <c r="D3" t="s">
        <v>77</v>
      </c>
      <c r="F3" s="10">
        <v>0.2706964520367937</v>
      </c>
    </row>
    <row r="4" spans="3:6" ht="15.75">
      <c r="C4" s="8"/>
      <c r="D4" t="s">
        <v>78</v>
      </c>
      <c r="F4" s="10">
        <v>0.24178712220762155</v>
      </c>
    </row>
    <row r="10" spans="4:8" ht="15">
      <c r="D10">
        <v>5</v>
      </c>
      <c r="E10">
        <v>5</v>
      </c>
      <c r="F10">
        <v>0</v>
      </c>
      <c r="G10">
        <v>0</v>
      </c>
      <c r="H10">
        <v>0</v>
      </c>
    </row>
    <row r="11" spans="4:8" ht="15">
      <c r="D11">
        <v>5</v>
      </c>
      <c r="E11">
        <v>0</v>
      </c>
      <c r="F11">
        <v>0</v>
      </c>
      <c r="G11">
        <v>5</v>
      </c>
      <c r="H11">
        <v>5</v>
      </c>
    </row>
    <row r="12" spans="4:8" ht="15">
      <c r="D12">
        <v>5</v>
      </c>
      <c r="E12">
        <v>0</v>
      </c>
      <c r="F12">
        <v>0</v>
      </c>
      <c r="G12">
        <v>5</v>
      </c>
      <c r="H12">
        <v>5</v>
      </c>
    </row>
    <row r="13" spans="4:8" ht="15">
      <c r="D13">
        <v>4</v>
      </c>
      <c r="E13">
        <v>0</v>
      </c>
      <c r="F13">
        <v>0</v>
      </c>
      <c r="G13">
        <v>5</v>
      </c>
      <c r="H13">
        <v>5</v>
      </c>
    </row>
    <row r="14" spans="4:8" ht="15">
      <c r="D14">
        <v>4</v>
      </c>
      <c r="E14">
        <v>5</v>
      </c>
      <c r="F14">
        <v>0</v>
      </c>
      <c r="G14">
        <v>3</v>
      </c>
      <c r="H14">
        <v>0</v>
      </c>
    </row>
    <row r="15" spans="4:8" ht="15">
      <c r="D15">
        <v>4</v>
      </c>
      <c r="E15">
        <v>5</v>
      </c>
      <c r="F15">
        <v>0</v>
      </c>
      <c r="G15">
        <v>0</v>
      </c>
      <c r="H15">
        <v>0</v>
      </c>
    </row>
    <row r="16" spans="4:8" ht="15">
      <c r="D16">
        <v>5</v>
      </c>
      <c r="E16">
        <v>0</v>
      </c>
      <c r="F16">
        <v>4</v>
      </c>
      <c r="G16">
        <v>4</v>
      </c>
      <c r="H16">
        <v>0</v>
      </c>
    </row>
    <row r="17" spans="4:8" ht="15">
      <c r="D17">
        <v>5</v>
      </c>
      <c r="E17">
        <v>0</v>
      </c>
      <c r="F17">
        <v>3</v>
      </c>
      <c r="G17">
        <v>5</v>
      </c>
      <c r="H17">
        <v>0</v>
      </c>
    </row>
    <row r="18" spans="4:8" ht="15">
      <c r="D18">
        <v>4</v>
      </c>
      <c r="E18">
        <v>0</v>
      </c>
      <c r="F18">
        <v>0</v>
      </c>
      <c r="G18">
        <v>5</v>
      </c>
      <c r="H18">
        <v>0</v>
      </c>
    </row>
    <row r="19" spans="4:8" ht="15">
      <c r="D19">
        <v>5</v>
      </c>
      <c r="E19">
        <v>0</v>
      </c>
      <c r="F19">
        <v>0</v>
      </c>
      <c r="G19">
        <v>5</v>
      </c>
      <c r="H19">
        <v>0</v>
      </c>
    </row>
    <row r="20" spans="4:8" ht="15">
      <c r="D20">
        <v>4</v>
      </c>
      <c r="E20">
        <v>0</v>
      </c>
      <c r="F20">
        <v>0</v>
      </c>
      <c r="G20">
        <v>5</v>
      </c>
      <c r="H20">
        <v>0</v>
      </c>
    </row>
    <row r="21" spans="4:8" ht="15">
      <c r="D21">
        <v>4</v>
      </c>
      <c r="E21">
        <v>5</v>
      </c>
      <c r="F21">
        <v>4</v>
      </c>
      <c r="G21">
        <v>3</v>
      </c>
      <c r="H21">
        <v>0</v>
      </c>
    </row>
    <row r="22" spans="4:8" ht="15">
      <c r="D22">
        <v>5</v>
      </c>
      <c r="E22">
        <v>5</v>
      </c>
      <c r="F22">
        <v>5</v>
      </c>
      <c r="G22">
        <v>4</v>
      </c>
      <c r="H22">
        <v>0</v>
      </c>
    </row>
    <row r="23" spans="4:8" ht="15">
      <c r="D23">
        <v>4</v>
      </c>
      <c r="E23">
        <v>5</v>
      </c>
      <c r="F23">
        <v>4</v>
      </c>
      <c r="G23">
        <v>4</v>
      </c>
      <c r="H23">
        <v>0</v>
      </c>
    </row>
    <row r="24" spans="4:8" ht="15">
      <c r="D24">
        <v>4</v>
      </c>
      <c r="E24">
        <v>5</v>
      </c>
      <c r="F24">
        <v>2</v>
      </c>
      <c r="G24">
        <v>4</v>
      </c>
      <c r="H24">
        <v>0</v>
      </c>
    </row>
    <row r="25" spans="4:8" ht="15">
      <c r="D25">
        <v>5</v>
      </c>
      <c r="E25">
        <v>5</v>
      </c>
      <c r="F25">
        <v>2</v>
      </c>
      <c r="G25">
        <v>4</v>
      </c>
      <c r="H25">
        <v>0</v>
      </c>
    </row>
    <row r="26" spans="4:8" ht="15">
      <c r="D26">
        <v>4</v>
      </c>
      <c r="E26">
        <v>5</v>
      </c>
      <c r="F26">
        <v>0</v>
      </c>
      <c r="G26">
        <v>4</v>
      </c>
      <c r="H26">
        <v>0</v>
      </c>
    </row>
    <row r="27" spans="4:8" ht="15">
      <c r="D27">
        <v>5</v>
      </c>
      <c r="E27">
        <v>5</v>
      </c>
      <c r="F27">
        <v>0</v>
      </c>
      <c r="G27">
        <v>3</v>
      </c>
      <c r="H27">
        <v>0</v>
      </c>
    </row>
    <row r="28" spans="4:8" ht="15">
      <c r="D28">
        <v>4</v>
      </c>
      <c r="E28">
        <v>5</v>
      </c>
      <c r="F28">
        <v>5</v>
      </c>
      <c r="G28">
        <v>3</v>
      </c>
      <c r="H28">
        <v>3</v>
      </c>
    </row>
    <row r="29" spans="4:8" ht="15">
      <c r="D29">
        <v>4</v>
      </c>
      <c r="E29">
        <v>5</v>
      </c>
      <c r="F29">
        <v>0</v>
      </c>
      <c r="G29">
        <v>4</v>
      </c>
      <c r="H29">
        <v>4</v>
      </c>
    </row>
    <row r="30" spans="4:8" ht="15">
      <c r="D30">
        <v>4</v>
      </c>
      <c r="E30">
        <v>4</v>
      </c>
      <c r="F30">
        <v>4</v>
      </c>
      <c r="G30">
        <v>4</v>
      </c>
      <c r="H30">
        <v>4</v>
      </c>
    </row>
    <row r="31" spans="4:8" ht="15">
      <c r="D31">
        <v>4</v>
      </c>
      <c r="E31">
        <v>5</v>
      </c>
      <c r="F31">
        <v>0</v>
      </c>
      <c r="G31">
        <v>4</v>
      </c>
      <c r="H31">
        <v>0</v>
      </c>
    </row>
    <row r="32" spans="4:8" ht="15">
      <c r="D32">
        <v>4</v>
      </c>
      <c r="E32">
        <v>5</v>
      </c>
      <c r="F32">
        <v>4</v>
      </c>
      <c r="G32">
        <v>3</v>
      </c>
      <c r="H32">
        <v>0</v>
      </c>
    </row>
    <row r="33" spans="4:8" ht="15">
      <c r="D33">
        <v>5</v>
      </c>
      <c r="E33">
        <v>0</v>
      </c>
      <c r="F33">
        <v>4</v>
      </c>
      <c r="G33">
        <v>5</v>
      </c>
      <c r="H33">
        <v>0</v>
      </c>
    </row>
    <row r="34" spans="4:8" ht="15">
      <c r="D34">
        <v>5</v>
      </c>
      <c r="E34">
        <v>0</v>
      </c>
      <c r="F34">
        <v>4</v>
      </c>
      <c r="G34">
        <v>5</v>
      </c>
      <c r="H34">
        <v>0</v>
      </c>
    </row>
    <row r="35" spans="4:8" ht="15">
      <c r="D35">
        <v>5</v>
      </c>
      <c r="E35">
        <v>0</v>
      </c>
      <c r="F35">
        <v>4</v>
      </c>
      <c r="G35">
        <v>5</v>
      </c>
      <c r="H35">
        <v>0</v>
      </c>
    </row>
    <row r="36" spans="4:8" ht="15">
      <c r="D36">
        <v>5</v>
      </c>
      <c r="E36">
        <v>0</v>
      </c>
      <c r="F36">
        <v>4</v>
      </c>
      <c r="G36">
        <v>5</v>
      </c>
      <c r="H36">
        <v>0</v>
      </c>
    </row>
    <row r="37" spans="4:8" ht="15">
      <c r="D37">
        <v>5</v>
      </c>
      <c r="E37">
        <v>0</v>
      </c>
      <c r="F37">
        <v>4</v>
      </c>
      <c r="G37">
        <v>5</v>
      </c>
      <c r="H37">
        <v>0</v>
      </c>
    </row>
    <row r="38" spans="4:8" ht="15">
      <c r="D38">
        <v>4</v>
      </c>
      <c r="E38">
        <v>5</v>
      </c>
      <c r="F38">
        <v>4</v>
      </c>
      <c r="G38">
        <v>4</v>
      </c>
      <c r="H38">
        <v>0</v>
      </c>
    </row>
    <row r="39" spans="4:8" ht="15">
      <c r="D39">
        <v>4</v>
      </c>
      <c r="E39">
        <v>0</v>
      </c>
      <c r="F39">
        <v>4</v>
      </c>
      <c r="G39">
        <v>4</v>
      </c>
      <c r="H39">
        <v>0</v>
      </c>
    </row>
    <row r="40" spans="4:8" ht="15">
      <c r="D40">
        <v>5</v>
      </c>
      <c r="E40">
        <v>0</v>
      </c>
      <c r="F40">
        <v>4</v>
      </c>
      <c r="G40">
        <v>4</v>
      </c>
      <c r="H40">
        <v>0</v>
      </c>
    </row>
    <row r="41" spans="4:8" ht="15">
      <c r="D41">
        <v>5</v>
      </c>
      <c r="E41">
        <v>0</v>
      </c>
      <c r="F41">
        <v>4</v>
      </c>
      <c r="G41">
        <v>4</v>
      </c>
      <c r="H41">
        <v>0</v>
      </c>
    </row>
    <row r="42" spans="4:8" ht="15">
      <c r="D42">
        <v>4</v>
      </c>
      <c r="E42">
        <v>0</v>
      </c>
      <c r="F42">
        <v>4</v>
      </c>
      <c r="G42">
        <v>4</v>
      </c>
      <c r="H42">
        <v>0</v>
      </c>
    </row>
    <row r="43" spans="4:8" ht="15">
      <c r="D43">
        <v>4</v>
      </c>
      <c r="E43">
        <v>0</v>
      </c>
      <c r="F43">
        <v>4</v>
      </c>
      <c r="G43">
        <v>4</v>
      </c>
      <c r="H43">
        <v>0</v>
      </c>
    </row>
    <row r="44" spans="4:8" ht="15">
      <c r="D44">
        <v>5</v>
      </c>
      <c r="E44">
        <v>0</v>
      </c>
      <c r="F44">
        <v>4</v>
      </c>
      <c r="G44">
        <v>4</v>
      </c>
      <c r="H44">
        <v>0</v>
      </c>
    </row>
    <row r="45" spans="4:8" ht="15">
      <c r="D45">
        <v>4</v>
      </c>
      <c r="E45">
        <v>0</v>
      </c>
      <c r="F45">
        <v>4</v>
      </c>
      <c r="G45">
        <v>4</v>
      </c>
      <c r="H45">
        <v>0</v>
      </c>
    </row>
    <row r="46" spans="4:8" ht="15">
      <c r="D46">
        <v>4</v>
      </c>
      <c r="E46">
        <v>0</v>
      </c>
      <c r="F46">
        <v>4</v>
      </c>
      <c r="G46">
        <v>4</v>
      </c>
      <c r="H46">
        <v>0</v>
      </c>
    </row>
    <row r="48" spans="4:8" ht="15">
      <c r="D48">
        <v>5</v>
      </c>
      <c r="E48">
        <v>0</v>
      </c>
      <c r="F48">
        <v>4</v>
      </c>
      <c r="G48">
        <v>4</v>
      </c>
      <c r="H48">
        <v>0</v>
      </c>
    </row>
    <row r="49" spans="4:8" ht="15">
      <c r="D49">
        <v>5</v>
      </c>
      <c r="E49">
        <v>0</v>
      </c>
      <c r="F49">
        <v>4</v>
      </c>
      <c r="G49">
        <v>4</v>
      </c>
      <c r="H49">
        <v>0</v>
      </c>
    </row>
    <row r="50" spans="4:8" ht="15">
      <c r="D50">
        <v>5</v>
      </c>
      <c r="E50">
        <v>0</v>
      </c>
      <c r="F50">
        <v>4</v>
      </c>
      <c r="G50">
        <v>4</v>
      </c>
      <c r="H50">
        <v>0</v>
      </c>
    </row>
    <row r="51" spans="4:8" ht="15">
      <c r="D51">
        <v>5</v>
      </c>
      <c r="E51">
        <v>0</v>
      </c>
      <c r="F51">
        <v>4</v>
      </c>
      <c r="G51">
        <v>4</v>
      </c>
      <c r="H51">
        <v>0</v>
      </c>
    </row>
    <row r="52" spans="4:8" ht="15">
      <c r="D52">
        <v>5</v>
      </c>
      <c r="E52">
        <v>0</v>
      </c>
      <c r="F52">
        <v>4</v>
      </c>
      <c r="G52">
        <v>4</v>
      </c>
      <c r="H52">
        <v>0</v>
      </c>
    </row>
    <row r="53" spans="4:8" ht="15">
      <c r="D53">
        <v>5</v>
      </c>
      <c r="E53">
        <v>0</v>
      </c>
      <c r="F53">
        <v>4</v>
      </c>
      <c r="G53">
        <v>4</v>
      </c>
      <c r="H53">
        <v>0</v>
      </c>
    </row>
    <row r="54" spans="4:8" ht="15">
      <c r="D54">
        <v>5</v>
      </c>
      <c r="E54">
        <v>0</v>
      </c>
      <c r="F54">
        <v>4</v>
      </c>
      <c r="G54">
        <v>4</v>
      </c>
      <c r="H54">
        <v>0</v>
      </c>
    </row>
    <row r="55" spans="4:8" ht="15">
      <c r="D55">
        <v>5</v>
      </c>
      <c r="E55">
        <v>0</v>
      </c>
      <c r="F55">
        <v>4</v>
      </c>
      <c r="G55">
        <v>4</v>
      </c>
      <c r="H55">
        <v>0</v>
      </c>
    </row>
    <row r="56" spans="4:8" ht="15">
      <c r="D56">
        <v>5</v>
      </c>
      <c r="E56">
        <v>0</v>
      </c>
      <c r="F56">
        <v>4</v>
      </c>
      <c r="G56">
        <v>4</v>
      </c>
      <c r="H56">
        <v>0</v>
      </c>
    </row>
    <row r="57" spans="4:8" ht="15">
      <c r="D57">
        <v>5</v>
      </c>
      <c r="E57">
        <v>0</v>
      </c>
      <c r="F57">
        <v>4</v>
      </c>
      <c r="G57">
        <v>4</v>
      </c>
      <c r="H57">
        <v>0</v>
      </c>
    </row>
    <row r="58" spans="4:8" ht="15">
      <c r="D58">
        <v>5</v>
      </c>
      <c r="E58">
        <v>0</v>
      </c>
      <c r="F58">
        <v>4</v>
      </c>
      <c r="G58">
        <v>4</v>
      </c>
      <c r="H58">
        <v>0</v>
      </c>
    </row>
    <row r="59" spans="4:8" ht="15">
      <c r="D59">
        <v>5</v>
      </c>
      <c r="E59">
        <v>0</v>
      </c>
      <c r="F59">
        <v>4</v>
      </c>
      <c r="G59">
        <v>4</v>
      </c>
      <c r="H59">
        <v>0</v>
      </c>
    </row>
    <row r="60" spans="4:8" ht="15">
      <c r="D60">
        <v>4</v>
      </c>
      <c r="E60">
        <v>0</v>
      </c>
      <c r="F60">
        <v>5</v>
      </c>
      <c r="G60">
        <v>3</v>
      </c>
      <c r="H60">
        <v>5</v>
      </c>
    </row>
    <row r="61" spans="4:8" ht="15">
      <c r="D61">
        <v>5</v>
      </c>
      <c r="E61">
        <v>0</v>
      </c>
      <c r="F61">
        <v>4</v>
      </c>
      <c r="G61">
        <v>5</v>
      </c>
      <c r="H61">
        <v>5</v>
      </c>
    </row>
    <row r="62" spans="4:8" ht="15">
      <c r="D62">
        <v>5</v>
      </c>
      <c r="E62">
        <v>0</v>
      </c>
      <c r="F62">
        <v>4</v>
      </c>
      <c r="G62">
        <v>5</v>
      </c>
      <c r="H62">
        <v>5</v>
      </c>
    </row>
    <row r="63" spans="4:8" ht="15">
      <c r="D63">
        <v>4</v>
      </c>
      <c r="E63">
        <v>0</v>
      </c>
      <c r="F63">
        <v>3</v>
      </c>
      <c r="G63">
        <v>5</v>
      </c>
      <c r="H63">
        <v>5</v>
      </c>
    </row>
    <row r="64" spans="4:8" ht="15">
      <c r="D64">
        <v>5</v>
      </c>
      <c r="E64">
        <v>0</v>
      </c>
      <c r="F64">
        <v>5</v>
      </c>
      <c r="G64">
        <v>5</v>
      </c>
      <c r="H64">
        <v>3</v>
      </c>
    </row>
    <row r="65" spans="4:8" ht="15">
      <c r="D65">
        <v>4</v>
      </c>
      <c r="E65">
        <v>3</v>
      </c>
      <c r="F65">
        <v>0</v>
      </c>
      <c r="G65">
        <v>4</v>
      </c>
      <c r="H65">
        <v>4</v>
      </c>
    </row>
    <row r="66" spans="4:8" ht="15">
      <c r="D66">
        <v>4</v>
      </c>
      <c r="E66">
        <v>2</v>
      </c>
      <c r="F66">
        <v>5</v>
      </c>
      <c r="G66">
        <v>5</v>
      </c>
      <c r="H66">
        <v>3</v>
      </c>
    </row>
    <row r="67" spans="4:8" ht="15">
      <c r="D67">
        <v>4</v>
      </c>
      <c r="E67">
        <v>3</v>
      </c>
      <c r="F67">
        <v>4</v>
      </c>
      <c r="G67">
        <v>4</v>
      </c>
      <c r="H67">
        <v>3</v>
      </c>
    </row>
    <row r="68" spans="4:8" ht="15">
      <c r="D68">
        <v>4</v>
      </c>
      <c r="E68">
        <v>0</v>
      </c>
      <c r="F68">
        <v>2</v>
      </c>
      <c r="G68">
        <v>5</v>
      </c>
      <c r="H68">
        <v>5</v>
      </c>
    </row>
    <row r="69" spans="4:8" ht="15">
      <c r="D69">
        <v>4</v>
      </c>
      <c r="E69">
        <v>3</v>
      </c>
      <c r="F69">
        <v>4</v>
      </c>
      <c r="G69">
        <v>5</v>
      </c>
      <c r="H69">
        <v>3</v>
      </c>
    </row>
    <row r="70" spans="4:8" ht="15">
      <c r="D70">
        <v>4</v>
      </c>
      <c r="E70">
        <v>4</v>
      </c>
      <c r="F70">
        <v>4</v>
      </c>
      <c r="G70">
        <v>4</v>
      </c>
      <c r="H70">
        <v>4</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9.140625" defaultRowHeight="15"/>
  <cols>
    <col min="1" max="1" width="3.00390625" style="4" bestFit="1" customWidth="1"/>
    <col min="2" max="2" width="51.28125" style="8" hidden="1" customWidth="1"/>
    <col min="3" max="3" width="51.28125" style="8" customWidth="1"/>
    <col min="4" max="8" width="15.57421875" style="0" customWidth="1"/>
    <col min="10" max="10" width="44.7109375" style="8" customWidth="1"/>
  </cols>
  <sheetData>
    <row r="1" spans="3:6" ht="15.75">
      <c r="C1" s="9" t="s">
        <v>74</v>
      </c>
      <c r="D1" t="s">
        <v>75</v>
      </c>
      <c r="F1" s="10">
        <v>0.2325886990801577</v>
      </c>
    </row>
    <row r="2" spans="4:6" ht="15.75">
      <c r="D2" t="s">
        <v>76</v>
      </c>
      <c r="F2" s="10">
        <v>0.25492772667542707</v>
      </c>
    </row>
    <row r="3" spans="4:6" ht="15.75">
      <c r="D3" t="s">
        <v>77</v>
      </c>
      <c r="F3" s="10">
        <v>0.2706964520367937</v>
      </c>
    </row>
    <row r="4" spans="4:6" ht="16.5" thickBot="1">
      <c r="D4" t="s">
        <v>78</v>
      </c>
      <c r="F4" s="10">
        <v>0.24178712220762155</v>
      </c>
    </row>
    <row r="5" spans="1:11" s="5" customFormat="1" ht="15.75" thickBot="1">
      <c r="A5" s="13"/>
      <c r="B5" s="14" t="s">
        <v>81</v>
      </c>
      <c r="C5" s="14" t="s">
        <v>81</v>
      </c>
      <c r="D5" s="14" t="s">
        <v>80</v>
      </c>
      <c r="E5" s="14" t="s">
        <v>80</v>
      </c>
      <c r="F5" s="14" t="s">
        <v>80</v>
      </c>
      <c r="G5" s="14" t="s">
        <v>80</v>
      </c>
      <c r="H5" s="14" t="s">
        <v>80</v>
      </c>
      <c r="I5" s="11"/>
      <c r="J5" s="7"/>
      <c r="K5" s="6"/>
    </row>
    <row r="6" spans="1:11" s="5" customFormat="1" ht="15.75" thickBot="1">
      <c r="A6" s="25"/>
      <c r="B6" s="21"/>
      <c r="C6" s="22"/>
      <c r="D6" s="138" t="s">
        <v>82</v>
      </c>
      <c r="E6" s="139"/>
      <c r="F6" s="139"/>
      <c r="G6" s="139"/>
      <c r="H6" s="140"/>
      <c r="I6" s="11"/>
      <c r="J6" s="7"/>
      <c r="K6" s="6"/>
    </row>
    <row r="7" spans="1:11" s="5" customFormat="1" ht="31.5" customHeight="1" thickBot="1">
      <c r="A7" s="26"/>
      <c r="B7" s="23"/>
      <c r="C7" s="24"/>
      <c r="D7" s="28"/>
      <c r="E7" s="141" t="s">
        <v>87</v>
      </c>
      <c r="F7" s="142"/>
      <c r="G7" s="142"/>
      <c r="H7" s="143"/>
      <c r="I7" s="11"/>
      <c r="J7" s="7"/>
      <c r="K7" s="6"/>
    </row>
    <row r="8" spans="1:11" s="5" customFormat="1" ht="67.5" customHeight="1" thickBot="1">
      <c r="A8" s="13" t="s">
        <v>73</v>
      </c>
      <c r="B8" s="14" t="s">
        <v>0</v>
      </c>
      <c r="E8" s="19" t="s">
        <v>83</v>
      </c>
      <c r="F8" s="19" t="s">
        <v>84</v>
      </c>
      <c r="G8" s="20" t="s">
        <v>85</v>
      </c>
      <c r="H8" s="20" t="s">
        <v>86</v>
      </c>
      <c r="I8" s="11"/>
      <c r="J8" s="7"/>
      <c r="K8" s="6"/>
    </row>
    <row r="9" spans="1:11" s="5" customFormat="1" ht="150.75" thickBot="1">
      <c r="A9" s="13"/>
      <c r="B9" s="14"/>
      <c r="C9" s="14" t="s">
        <v>0</v>
      </c>
      <c r="D9" s="14" t="s">
        <v>88</v>
      </c>
      <c r="E9" s="19" t="s">
        <v>138</v>
      </c>
      <c r="F9" s="19" t="s">
        <v>139</v>
      </c>
      <c r="G9" s="19" t="s">
        <v>140</v>
      </c>
      <c r="H9" s="19" t="s">
        <v>141</v>
      </c>
      <c r="I9" s="11"/>
      <c r="J9" s="7"/>
      <c r="K9" s="6"/>
    </row>
    <row r="10" spans="1:11" ht="30" customHeight="1" thickBot="1">
      <c r="A10" s="15">
        <v>1</v>
      </c>
      <c r="B10" s="16" t="s">
        <v>12</v>
      </c>
      <c r="C10" s="16" t="s">
        <v>91</v>
      </c>
      <c r="D10" s="17">
        <v>5</v>
      </c>
      <c r="E10" s="17">
        <v>5</v>
      </c>
      <c r="F10" s="17">
        <v>1</v>
      </c>
      <c r="G10" s="17">
        <v>5</v>
      </c>
      <c r="H10" s="17">
        <v>4</v>
      </c>
      <c r="I10" s="12"/>
      <c r="K10" s="2"/>
    </row>
    <row r="11" spans="1:11" ht="30" customHeight="1" thickBot="1">
      <c r="A11" s="15">
        <v>2</v>
      </c>
      <c r="B11" s="16" t="s">
        <v>13</v>
      </c>
      <c r="C11" s="16" t="s">
        <v>89</v>
      </c>
      <c r="D11" s="17">
        <v>5</v>
      </c>
      <c r="E11" s="17">
        <v>5</v>
      </c>
      <c r="F11" s="17">
        <v>4</v>
      </c>
      <c r="G11" s="17">
        <v>5</v>
      </c>
      <c r="H11" s="17">
        <v>5</v>
      </c>
      <c r="I11" s="12"/>
      <c r="K11" s="2"/>
    </row>
    <row r="12" spans="1:11" ht="30" customHeight="1" thickBot="1">
      <c r="A12" s="15">
        <v>3</v>
      </c>
      <c r="B12" s="16" t="s">
        <v>14</v>
      </c>
      <c r="C12" s="16" t="s">
        <v>90</v>
      </c>
      <c r="D12" s="17">
        <v>5</v>
      </c>
      <c r="E12" s="17">
        <v>5</v>
      </c>
      <c r="F12" s="17">
        <v>4</v>
      </c>
      <c r="G12" s="17">
        <v>5</v>
      </c>
      <c r="H12" s="17">
        <v>5</v>
      </c>
      <c r="I12" s="12"/>
      <c r="K12" s="2"/>
    </row>
    <row r="13" spans="1:11" ht="30" customHeight="1" thickBot="1">
      <c r="A13" s="15">
        <v>4</v>
      </c>
      <c r="B13" s="16" t="s">
        <v>15</v>
      </c>
      <c r="C13" s="16" t="s">
        <v>92</v>
      </c>
      <c r="D13" s="17">
        <v>5</v>
      </c>
      <c r="E13" s="17">
        <v>5</v>
      </c>
      <c r="F13" s="17">
        <v>3</v>
      </c>
      <c r="G13" s="17">
        <v>5</v>
      </c>
      <c r="H13" s="17">
        <v>5</v>
      </c>
      <c r="I13" s="12"/>
      <c r="K13" s="2"/>
    </row>
    <row r="14" spans="1:11" ht="30" customHeight="1" thickBot="1">
      <c r="A14" s="15">
        <v>5</v>
      </c>
      <c r="B14" s="16" t="s">
        <v>16</v>
      </c>
      <c r="C14" s="16" t="s">
        <v>93</v>
      </c>
      <c r="D14" s="17">
        <v>5</v>
      </c>
      <c r="E14" s="17">
        <v>5</v>
      </c>
      <c r="F14" s="17">
        <v>1</v>
      </c>
      <c r="G14" s="17">
        <v>5</v>
      </c>
      <c r="H14" s="17">
        <v>4</v>
      </c>
      <c r="I14" s="12"/>
      <c r="K14" s="2"/>
    </row>
    <row r="15" spans="1:11" ht="30" customHeight="1" thickBot="1">
      <c r="A15" s="15">
        <v>6</v>
      </c>
      <c r="B15" s="16" t="s">
        <v>17</v>
      </c>
      <c r="C15" s="16" t="s">
        <v>94</v>
      </c>
      <c r="D15" s="17">
        <v>4</v>
      </c>
      <c r="E15" s="17">
        <v>3</v>
      </c>
      <c r="F15" s="17">
        <v>4</v>
      </c>
      <c r="G15" s="17">
        <v>4</v>
      </c>
      <c r="H15" s="17">
        <v>4</v>
      </c>
      <c r="I15" s="12"/>
      <c r="K15" s="2"/>
    </row>
    <row r="16" spans="1:11" ht="30" customHeight="1" thickBot="1">
      <c r="A16" s="15">
        <v>7</v>
      </c>
      <c r="B16" s="16" t="s">
        <v>18</v>
      </c>
      <c r="C16" s="16" t="s">
        <v>96</v>
      </c>
      <c r="D16" s="17">
        <v>5</v>
      </c>
      <c r="E16" s="17">
        <v>5</v>
      </c>
      <c r="F16" s="17">
        <v>4</v>
      </c>
      <c r="G16" s="17">
        <v>5</v>
      </c>
      <c r="H16" s="17">
        <v>3</v>
      </c>
      <c r="I16" s="12"/>
      <c r="K16" s="2"/>
    </row>
    <row r="17" spans="1:11" ht="30" customHeight="1" thickBot="1">
      <c r="A17" s="15">
        <v>8</v>
      </c>
      <c r="B17" s="16" t="s">
        <v>19</v>
      </c>
      <c r="C17" s="16" t="s">
        <v>95</v>
      </c>
      <c r="D17" s="17">
        <v>5</v>
      </c>
      <c r="E17" s="17">
        <v>5</v>
      </c>
      <c r="F17" s="17">
        <v>4</v>
      </c>
      <c r="G17" s="17">
        <v>5</v>
      </c>
      <c r="H17" s="17">
        <v>5</v>
      </c>
      <c r="I17" s="12"/>
      <c r="K17" s="2"/>
    </row>
    <row r="18" spans="1:11" ht="30" customHeight="1" thickBot="1">
      <c r="A18" s="15">
        <v>9</v>
      </c>
      <c r="B18" s="16" t="s">
        <v>20</v>
      </c>
      <c r="C18" s="16" t="s">
        <v>97</v>
      </c>
      <c r="D18" s="17">
        <v>5</v>
      </c>
      <c r="E18" s="17">
        <v>5</v>
      </c>
      <c r="F18" s="17">
        <v>4</v>
      </c>
      <c r="G18" s="17">
        <v>5</v>
      </c>
      <c r="H18" s="17">
        <v>5</v>
      </c>
      <c r="I18" s="12"/>
      <c r="K18" s="2"/>
    </row>
    <row r="19" spans="1:11" ht="30" customHeight="1" thickBot="1">
      <c r="A19" s="15">
        <v>10</v>
      </c>
      <c r="B19" s="16" t="s">
        <v>21</v>
      </c>
      <c r="C19" s="16" t="s">
        <v>98</v>
      </c>
      <c r="D19" s="17">
        <v>4</v>
      </c>
      <c r="E19" s="17">
        <v>4</v>
      </c>
      <c r="F19" s="17">
        <v>4</v>
      </c>
      <c r="G19" s="17">
        <v>5</v>
      </c>
      <c r="H19" s="17">
        <v>3</v>
      </c>
      <c r="I19" s="12"/>
      <c r="K19" s="2"/>
    </row>
    <row r="20" spans="1:11" ht="30" customHeight="1" thickBot="1">
      <c r="A20" s="15">
        <v>11</v>
      </c>
      <c r="B20" s="16" t="s">
        <v>22</v>
      </c>
      <c r="C20" s="16" t="s">
        <v>99</v>
      </c>
      <c r="D20" s="17">
        <v>4</v>
      </c>
      <c r="E20" s="17">
        <v>4</v>
      </c>
      <c r="F20" s="17">
        <v>4</v>
      </c>
      <c r="G20" s="17">
        <v>5</v>
      </c>
      <c r="H20" s="17">
        <v>3</v>
      </c>
      <c r="I20" s="12"/>
      <c r="K20" s="2"/>
    </row>
    <row r="21" spans="1:11" ht="30" customHeight="1" thickBot="1">
      <c r="A21" s="15">
        <v>12</v>
      </c>
      <c r="B21" s="16" t="s">
        <v>23</v>
      </c>
      <c r="C21" s="16" t="s">
        <v>100</v>
      </c>
      <c r="D21" s="17">
        <v>5</v>
      </c>
      <c r="E21" s="17">
        <v>5</v>
      </c>
      <c r="F21" s="17">
        <v>2</v>
      </c>
      <c r="G21" s="17">
        <v>4</v>
      </c>
      <c r="H21" s="17">
        <v>2</v>
      </c>
      <c r="I21" s="12"/>
      <c r="K21" s="2"/>
    </row>
    <row r="22" spans="1:11" ht="30" customHeight="1" thickBot="1">
      <c r="A22" s="15">
        <v>13</v>
      </c>
      <c r="B22" s="16" t="s">
        <v>24</v>
      </c>
      <c r="C22" s="16" t="s">
        <v>101</v>
      </c>
      <c r="D22" s="17">
        <v>4</v>
      </c>
      <c r="E22" s="17">
        <v>5</v>
      </c>
      <c r="F22" s="17">
        <v>3</v>
      </c>
      <c r="G22" s="17">
        <v>4</v>
      </c>
      <c r="H22" s="17">
        <v>3</v>
      </c>
      <c r="I22" s="12"/>
      <c r="K22" s="2"/>
    </row>
    <row r="23" spans="1:11" ht="30" customHeight="1" thickBot="1">
      <c r="A23" s="15">
        <v>14</v>
      </c>
      <c r="B23" s="16" t="s">
        <v>25</v>
      </c>
      <c r="C23" s="16" t="s">
        <v>103</v>
      </c>
      <c r="D23" s="17">
        <v>4</v>
      </c>
      <c r="E23" s="17">
        <v>5</v>
      </c>
      <c r="F23" s="17">
        <v>2</v>
      </c>
      <c r="G23" s="17">
        <v>4</v>
      </c>
      <c r="H23" s="17">
        <v>2</v>
      </c>
      <c r="I23" s="12"/>
      <c r="K23" s="2"/>
    </row>
    <row r="24" spans="1:11" ht="30" customHeight="1" thickBot="1">
      <c r="A24" s="15">
        <v>15</v>
      </c>
      <c r="B24" s="16" t="s">
        <v>26</v>
      </c>
      <c r="C24" s="16" t="s">
        <v>102</v>
      </c>
      <c r="D24" s="17">
        <v>5</v>
      </c>
      <c r="E24" s="17">
        <v>5</v>
      </c>
      <c r="F24" s="17">
        <v>3</v>
      </c>
      <c r="G24" s="17">
        <v>4</v>
      </c>
      <c r="H24" s="17">
        <v>3</v>
      </c>
      <c r="I24" s="12"/>
      <c r="K24" s="2"/>
    </row>
    <row r="25" spans="1:11" ht="30" customHeight="1" thickBot="1">
      <c r="A25" s="15">
        <v>16</v>
      </c>
      <c r="B25" s="16" t="s">
        <v>27</v>
      </c>
      <c r="C25" s="16" t="s">
        <v>104</v>
      </c>
      <c r="D25" s="17">
        <v>4</v>
      </c>
      <c r="E25" s="17">
        <v>5</v>
      </c>
      <c r="F25" s="17">
        <v>2</v>
      </c>
      <c r="G25" s="17">
        <v>3</v>
      </c>
      <c r="H25" s="17">
        <v>4</v>
      </c>
      <c r="I25" s="12"/>
      <c r="K25" s="2"/>
    </row>
    <row r="26" spans="1:11" ht="30" customHeight="1" thickBot="1">
      <c r="A26" s="15">
        <v>17</v>
      </c>
      <c r="B26" s="16" t="s">
        <v>28</v>
      </c>
      <c r="C26" s="16" t="s">
        <v>105</v>
      </c>
      <c r="D26" s="17">
        <v>4</v>
      </c>
      <c r="E26" s="17">
        <v>5</v>
      </c>
      <c r="F26" s="17">
        <v>1</v>
      </c>
      <c r="G26" s="17">
        <v>5</v>
      </c>
      <c r="H26" s="17">
        <v>3</v>
      </c>
      <c r="I26" s="12"/>
      <c r="K26" s="2"/>
    </row>
    <row r="27" spans="1:11" ht="30" customHeight="1" thickBot="1">
      <c r="A27" s="15">
        <v>18</v>
      </c>
      <c r="B27" s="16" t="s">
        <v>29</v>
      </c>
      <c r="C27" s="16" t="s">
        <v>106</v>
      </c>
      <c r="D27" s="17">
        <v>5</v>
      </c>
      <c r="E27" s="17">
        <v>5</v>
      </c>
      <c r="F27" s="17">
        <v>2</v>
      </c>
      <c r="G27" s="17">
        <v>5</v>
      </c>
      <c r="H27" s="17">
        <v>5</v>
      </c>
      <c r="I27" s="12"/>
      <c r="K27" s="2"/>
    </row>
    <row r="28" spans="1:11" ht="30" customHeight="1" thickBot="1">
      <c r="A28" s="15">
        <v>19</v>
      </c>
      <c r="B28" s="16" t="s">
        <v>30</v>
      </c>
      <c r="C28" s="16" t="s">
        <v>107</v>
      </c>
      <c r="D28" s="17">
        <v>5</v>
      </c>
      <c r="E28" s="17">
        <v>5</v>
      </c>
      <c r="F28" s="17">
        <v>2</v>
      </c>
      <c r="G28" s="17">
        <v>4</v>
      </c>
      <c r="H28" s="17">
        <v>5</v>
      </c>
      <c r="I28" s="12"/>
      <c r="K28" s="2"/>
    </row>
    <row r="29" spans="1:11" ht="30" customHeight="1" thickBot="1">
      <c r="A29" s="15">
        <v>20</v>
      </c>
      <c r="B29" s="16" t="s">
        <v>31</v>
      </c>
      <c r="C29" s="16" t="s">
        <v>108</v>
      </c>
      <c r="D29" s="17">
        <v>4</v>
      </c>
      <c r="E29" s="17">
        <v>5</v>
      </c>
      <c r="F29" s="17">
        <v>2</v>
      </c>
      <c r="G29" s="17">
        <v>4</v>
      </c>
      <c r="H29" s="17">
        <v>5</v>
      </c>
      <c r="I29" s="12"/>
      <c r="K29" s="2"/>
    </row>
    <row r="30" spans="1:11" ht="30" customHeight="1" thickBot="1">
      <c r="A30" s="15">
        <v>21</v>
      </c>
      <c r="B30" s="16" t="s">
        <v>32</v>
      </c>
      <c r="C30" s="16" t="s">
        <v>109</v>
      </c>
      <c r="D30" s="17">
        <v>5</v>
      </c>
      <c r="E30" s="17">
        <v>5</v>
      </c>
      <c r="F30" s="17">
        <v>2</v>
      </c>
      <c r="G30" s="17">
        <v>5</v>
      </c>
      <c r="H30" s="17">
        <v>5</v>
      </c>
      <c r="I30" s="12"/>
      <c r="K30" s="2"/>
    </row>
    <row r="31" spans="1:11" ht="30" customHeight="1" thickBot="1">
      <c r="A31" s="15">
        <v>22</v>
      </c>
      <c r="B31" s="16" t="s">
        <v>33</v>
      </c>
      <c r="C31" s="16" t="s">
        <v>110</v>
      </c>
      <c r="D31" s="17">
        <v>5</v>
      </c>
      <c r="E31" s="17">
        <v>5</v>
      </c>
      <c r="F31" s="17">
        <v>1</v>
      </c>
      <c r="G31" s="17">
        <v>5</v>
      </c>
      <c r="H31" s="17">
        <v>4</v>
      </c>
      <c r="I31" s="12"/>
      <c r="K31" s="2"/>
    </row>
    <row r="32" spans="1:11" ht="30" customHeight="1" thickBot="1">
      <c r="A32" s="15">
        <v>23</v>
      </c>
      <c r="B32" s="16" t="s">
        <v>34</v>
      </c>
      <c r="C32" s="16" t="s">
        <v>111</v>
      </c>
      <c r="D32" s="17">
        <v>4</v>
      </c>
      <c r="E32" s="17">
        <v>4</v>
      </c>
      <c r="F32" s="17">
        <v>3</v>
      </c>
      <c r="G32" s="17">
        <v>4</v>
      </c>
      <c r="H32" s="17">
        <v>2</v>
      </c>
      <c r="I32" s="12"/>
      <c r="K32" s="2"/>
    </row>
    <row r="33" spans="1:11" ht="30" customHeight="1" thickBot="1">
      <c r="A33" s="15">
        <v>24</v>
      </c>
      <c r="B33" s="16" t="s">
        <v>35</v>
      </c>
      <c r="C33" s="16" t="s">
        <v>112</v>
      </c>
      <c r="D33" s="17">
        <v>5</v>
      </c>
      <c r="E33" s="17">
        <v>3</v>
      </c>
      <c r="F33" s="17">
        <v>4</v>
      </c>
      <c r="G33" s="17">
        <v>5</v>
      </c>
      <c r="H33" s="17">
        <v>4</v>
      </c>
      <c r="I33" s="12"/>
      <c r="K33" s="2"/>
    </row>
    <row r="34" spans="1:11" ht="30" customHeight="1" thickBot="1">
      <c r="A34" s="15">
        <v>25</v>
      </c>
      <c r="B34" s="16" t="s">
        <v>36</v>
      </c>
      <c r="C34" s="16" t="s">
        <v>113</v>
      </c>
      <c r="D34" s="17">
        <v>5</v>
      </c>
      <c r="E34" s="17">
        <v>3</v>
      </c>
      <c r="F34" s="17">
        <v>4</v>
      </c>
      <c r="G34" s="17">
        <v>5</v>
      </c>
      <c r="H34" s="17">
        <v>4</v>
      </c>
      <c r="I34" s="12"/>
      <c r="K34" s="2"/>
    </row>
    <row r="35" spans="1:11" ht="30" customHeight="1" thickBot="1">
      <c r="A35" s="15">
        <v>26</v>
      </c>
      <c r="B35" s="16" t="s">
        <v>37</v>
      </c>
      <c r="C35" s="16" t="s">
        <v>114</v>
      </c>
      <c r="D35" s="17">
        <v>5</v>
      </c>
      <c r="E35" s="17">
        <v>4</v>
      </c>
      <c r="F35" s="17">
        <v>4</v>
      </c>
      <c r="G35" s="17">
        <v>5</v>
      </c>
      <c r="H35" s="17">
        <v>4</v>
      </c>
      <c r="I35" s="12"/>
      <c r="K35" s="2"/>
    </row>
    <row r="36" spans="1:11" ht="30" customHeight="1" thickBot="1">
      <c r="A36" s="15">
        <v>27</v>
      </c>
      <c r="B36" s="16" t="s">
        <v>38</v>
      </c>
      <c r="C36" s="16" t="s">
        <v>115</v>
      </c>
      <c r="D36" s="17">
        <v>4</v>
      </c>
      <c r="E36" s="17">
        <v>3</v>
      </c>
      <c r="F36" s="17">
        <v>3</v>
      </c>
      <c r="G36" s="17">
        <v>5</v>
      </c>
      <c r="H36" s="17">
        <v>3</v>
      </c>
      <c r="I36" s="12"/>
      <c r="K36" s="2"/>
    </row>
    <row r="37" spans="1:11" ht="30" customHeight="1" thickBot="1">
      <c r="A37" s="15">
        <v>28</v>
      </c>
      <c r="B37" s="16" t="s">
        <v>39</v>
      </c>
      <c r="C37" s="16" t="s">
        <v>116</v>
      </c>
      <c r="D37" s="17">
        <v>5</v>
      </c>
      <c r="E37" s="17">
        <v>3</v>
      </c>
      <c r="F37" s="17">
        <v>3</v>
      </c>
      <c r="G37" s="17">
        <v>4</v>
      </c>
      <c r="H37" s="17">
        <v>4</v>
      </c>
      <c r="I37" s="12"/>
      <c r="K37" s="2"/>
    </row>
    <row r="38" spans="1:11" ht="30" customHeight="1" thickBot="1">
      <c r="A38" s="15">
        <v>29</v>
      </c>
      <c r="B38" s="16" t="s">
        <v>40</v>
      </c>
      <c r="C38" s="16" t="s">
        <v>117</v>
      </c>
      <c r="D38" s="17">
        <v>4</v>
      </c>
      <c r="E38" s="17">
        <v>3</v>
      </c>
      <c r="F38" s="17">
        <v>3</v>
      </c>
      <c r="G38" s="17">
        <v>4</v>
      </c>
      <c r="H38" s="17">
        <v>3</v>
      </c>
      <c r="I38" s="12"/>
      <c r="K38" s="2"/>
    </row>
    <row r="39" spans="1:11" ht="30" customHeight="1" thickBot="1">
      <c r="A39" s="15">
        <v>30</v>
      </c>
      <c r="B39" s="16" t="s">
        <v>41</v>
      </c>
      <c r="C39" s="16" t="s">
        <v>118</v>
      </c>
      <c r="D39" s="17">
        <v>5</v>
      </c>
      <c r="E39" s="17">
        <v>4</v>
      </c>
      <c r="F39" s="17">
        <v>3</v>
      </c>
      <c r="G39" s="17">
        <v>5</v>
      </c>
      <c r="H39" s="17">
        <v>3</v>
      </c>
      <c r="I39" s="12"/>
      <c r="K39" s="2"/>
    </row>
    <row r="40" spans="1:11" ht="30" customHeight="1" thickBot="1">
      <c r="A40" s="15">
        <v>31</v>
      </c>
      <c r="B40" s="16" t="s">
        <v>42</v>
      </c>
      <c r="C40" s="16" t="s">
        <v>119</v>
      </c>
      <c r="D40" s="17">
        <v>5</v>
      </c>
      <c r="E40" s="17">
        <v>4</v>
      </c>
      <c r="F40" s="17">
        <v>3</v>
      </c>
      <c r="G40" s="17">
        <v>5</v>
      </c>
      <c r="H40" s="17">
        <v>3</v>
      </c>
      <c r="I40" s="12"/>
      <c r="K40" s="2"/>
    </row>
    <row r="41" spans="1:11" ht="30" customHeight="1" thickBot="1">
      <c r="A41" s="15">
        <v>32</v>
      </c>
      <c r="B41" s="16" t="s">
        <v>43</v>
      </c>
      <c r="C41" s="16" t="s">
        <v>120</v>
      </c>
      <c r="D41" s="17">
        <v>4</v>
      </c>
      <c r="E41" s="17">
        <v>4</v>
      </c>
      <c r="F41" s="17">
        <v>3</v>
      </c>
      <c r="G41" s="17">
        <v>5</v>
      </c>
      <c r="H41" s="17">
        <v>4</v>
      </c>
      <c r="I41" s="12"/>
      <c r="K41" s="2"/>
    </row>
    <row r="42" spans="1:11" ht="30" customHeight="1" thickBot="1">
      <c r="A42" s="15">
        <v>33</v>
      </c>
      <c r="B42" s="16" t="s">
        <v>44</v>
      </c>
      <c r="C42" s="16" t="s">
        <v>121</v>
      </c>
      <c r="D42" s="17">
        <v>4</v>
      </c>
      <c r="E42" s="17">
        <v>4</v>
      </c>
      <c r="F42" s="17">
        <v>5</v>
      </c>
      <c r="G42" s="17">
        <v>5</v>
      </c>
      <c r="H42" s="17">
        <v>5</v>
      </c>
      <c r="I42" s="12"/>
      <c r="K42" s="2"/>
    </row>
    <row r="43" spans="1:11" ht="30" customHeight="1" thickBot="1">
      <c r="A43" s="15">
        <v>34</v>
      </c>
      <c r="B43" s="16" t="s">
        <v>45</v>
      </c>
      <c r="C43" s="16" t="s">
        <v>122</v>
      </c>
      <c r="D43" s="17">
        <v>5</v>
      </c>
      <c r="E43" s="17">
        <v>4</v>
      </c>
      <c r="F43" s="17">
        <v>5</v>
      </c>
      <c r="G43" s="17">
        <v>5</v>
      </c>
      <c r="H43" s="17">
        <v>5</v>
      </c>
      <c r="I43" s="12"/>
      <c r="K43" s="2"/>
    </row>
    <row r="44" spans="1:11" ht="30" customHeight="1" thickBot="1">
      <c r="A44" s="15">
        <v>35</v>
      </c>
      <c r="B44" s="16" t="s">
        <v>46</v>
      </c>
      <c r="C44" s="16" t="s">
        <v>123</v>
      </c>
      <c r="D44" s="17">
        <v>4</v>
      </c>
      <c r="E44" s="17">
        <v>4</v>
      </c>
      <c r="F44" s="17">
        <v>5</v>
      </c>
      <c r="G44" s="17">
        <v>5</v>
      </c>
      <c r="H44" s="17">
        <v>4</v>
      </c>
      <c r="I44" s="12"/>
      <c r="K44" s="2"/>
    </row>
    <row r="45" spans="1:11" ht="30" customHeight="1" thickBot="1">
      <c r="A45" s="15">
        <v>36</v>
      </c>
      <c r="B45" s="16" t="s">
        <v>47</v>
      </c>
      <c r="C45" s="16" t="s">
        <v>124</v>
      </c>
      <c r="D45" s="17">
        <v>4</v>
      </c>
      <c r="E45" s="17">
        <v>3</v>
      </c>
      <c r="F45" s="17">
        <v>5</v>
      </c>
      <c r="G45" s="17">
        <v>4</v>
      </c>
      <c r="H45" s="17">
        <v>4</v>
      </c>
      <c r="I45" s="12"/>
      <c r="K45" s="2"/>
    </row>
    <row r="46" spans="1:11" ht="30" customHeight="1" thickBot="1">
      <c r="A46" s="15">
        <v>37</v>
      </c>
      <c r="B46" s="16" t="s">
        <v>48</v>
      </c>
      <c r="C46" s="16" t="s">
        <v>125</v>
      </c>
      <c r="D46" s="17">
        <v>4</v>
      </c>
      <c r="E46" s="17">
        <v>2</v>
      </c>
      <c r="F46" s="17">
        <v>3</v>
      </c>
      <c r="G46" s="17">
        <v>3</v>
      </c>
      <c r="H46" s="17">
        <v>3</v>
      </c>
      <c r="I46" s="12"/>
      <c r="K46" s="2"/>
    </row>
    <row r="47" spans="1:11" ht="30" customHeight="1" thickBot="1">
      <c r="A47" s="15"/>
      <c r="B47" s="16" t="s">
        <v>49</v>
      </c>
      <c r="C47" s="16" t="s">
        <v>49</v>
      </c>
      <c r="D47" s="17"/>
      <c r="E47" s="17"/>
      <c r="F47" s="17"/>
      <c r="G47" s="17"/>
      <c r="H47" s="17"/>
      <c r="I47" s="12"/>
      <c r="K47" s="2"/>
    </row>
    <row r="48" spans="1:11" ht="30" customHeight="1" thickBot="1">
      <c r="A48" s="15">
        <v>38</v>
      </c>
      <c r="B48" s="16" t="s">
        <v>50</v>
      </c>
      <c r="C48" s="16" t="s">
        <v>126</v>
      </c>
      <c r="D48" s="17">
        <v>4</v>
      </c>
      <c r="E48" s="17">
        <v>5</v>
      </c>
      <c r="F48" s="17">
        <v>5</v>
      </c>
      <c r="G48" s="17">
        <v>5</v>
      </c>
      <c r="H48" s="17">
        <v>4</v>
      </c>
      <c r="I48" s="12"/>
      <c r="K48" s="2"/>
    </row>
    <row r="49" spans="1:11" ht="30" customHeight="1" thickBot="1">
      <c r="A49" s="15">
        <v>39</v>
      </c>
      <c r="B49" s="16" t="s">
        <v>51</v>
      </c>
      <c r="C49" s="16" t="s">
        <v>127</v>
      </c>
      <c r="D49" s="17">
        <v>5</v>
      </c>
      <c r="E49" s="17">
        <v>4</v>
      </c>
      <c r="F49" s="17">
        <v>5</v>
      </c>
      <c r="G49" s="17">
        <v>5</v>
      </c>
      <c r="H49" s="17">
        <v>4</v>
      </c>
      <c r="I49" s="12"/>
      <c r="K49" s="2"/>
    </row>
    <row r="50" spans="1:11" ht="30" customHeight="1" thickBot="1">
      <c r="A50" s="15">
        <v>40</v>
      </c>
      <c r="B50" s="16" t="s">
        <v>52</v>
      </c>
      <c r="C50" s="16" t="s">
        <v>128</v>
      </c>
      <c r="D50" s="17">
        <v>5</v>
      </c>
      <c r="E50" s="17">
        <v>5</v>
      </c>
      <c r="F50" s="17">
        <v>5</v>
      </c>
      <c r="G50" s="17">
        <v>5</v>
      </c>
      <c r="H50" s="17">
        <v>4</v>
      </c>
      <c r="I50" s="12"/>
      <c r="K50" s="2"/>
    </row>
    <row r="51" spans="1:11" ht="30" customHeight="1" thickBot="1">
      <c r="A51" s="15">
        <v>41</v>
      </c>
      <c r="B51" s="16" t="s">
        <v>53</v>
      </c>
      <c r="C51" s="16" t="s">
        <v>129</v>
      </c>
      <c r="D51" s="17">
        <v>4</v>
      </c>
      <c r="E51" s="17">
        <v>4</v>
      </c>
      <c r="F51" s="17">
        <v>5</v>
      </c>
      <c r="G51" s="17">
        <v>5</v>
      </c>
      <c r="H51" s="17">
        <v>4</v>
      </c>
      <c r="I51" s="12"/>
      <c r="K51" s="2"/>
    </row>
    <row r="52" spans="1:11" ht="30" customHeight="1" thickBot="1">
      <c r="A52" s="15">
        <v>42</v>
      </c>
      <c r="B52" s="16" t="s">
        <v>54</v>
      </c>
      <c r="C52" s="16" t="s">
        <v>130</v>
      </c>
      <c r="D52" s="17">
        <v>5</v>
      </c>
      <c r="E52" s="17">
        <v>4</v>
      </c>
      <c r="F52" s="17">
        <v>5</v>
      </c>
      <c r="G52" s="17">
        <v>5</v>
      </c>
      <c r="H52" s="17">
        <v>5</v>
      </c>
      <c r="I52" s="12"/>
      <c r="K52" s="2"/>
    </row>
    <row r="53" spans="1:11" ht="30" customHeight="1" thickBot="1">
      <c r="A53" s="15">
        <v>43</v>
      </c>
      <c r="B53" s="16" t="s">
        <v>55</v>
      </c>
      <c r="C53" s="16" t="s">
        <v>131</v>
      </c>
      <c r="D53" s="17">
        <v>5</v>
      </c>
      <c r="E53" s="17">
        <v>4</v>
      </c>
      <c r="F53" s="17">
        <v>5</v>
      </c>
      <c r="G53" s="17">
        <v>5</v>
      </c>
      <c r="H53" s="17">
        <v>5</v>
      </c>
      <c r="I53" s="12"/>
      <c r="K53" s="2"/>
    </row>
    <row r="54" spans="1:11" ht="30" customHeight="1" thickBot="1">
      <c r="A54" s="15">
        <v>44</v>
      </c>
      <c r="B54" s="16" t="s">
        <v>56</v>
      </c>
      <c r="C54" s="16" t="s">
        <v>132</v>
      </c>
      <c r="D54" s="17">
        <v>5</v>
      </c>
      <c r="E54" s="17">
        <v>4</v>
      </c>
      <c r="F54" s="17">
        <v>5</v>
      </c>
      <c r="G54" s="17">
        <v>5</v>
      </c>
      <c r="H54" s="17">
        <v>5</v>
      </c>
      <c r="I54" s="12"/>
      <c r="K54" s="2"/>
    </row>
    <row r="55" spans="1:11" ht="30" customHeight="1" thickBot="1">
      <c r="A55" s="15">
        <v>45</v>
      </c>
      <c r="B55" s="16" t="s">
        <v>57</v>
      </c>
      <c r="C55" s="16" t="s">
        <v>133</v>
      </c>
      <c r="D55" s="17">
        <v>5</v>
      </c>
      <c r="E55" s="17">
        <v>3</v>
      </c>
      <c r="F55" s="17">
        <v>5</v>
      </c>
      <c r="G55" s="17">
        <v>5</v>
      </c>
      <c r="H55" s="17">
        <v>4</v>
      </c>
      <c r="I55" s="12"/>
      <c r="K55" s="2"/>
    </row>
    <row r="56" spans="1:11" ht="30" customHeight="1" thickBot="1">
      <c r="A56" s="15">
        <v>46</v>
      </c>
      <c r="B56" s="16" t="s">
        <v>58</v>
      </c>
      <c r="C56" s="16" t="s">
        <v>134</v>
      </c>
      <c r="D56" s="17">
        <v>5</v>
      </c>
      <c r="E56" s="17">
        <v>3</v>
      </c>
      <c r="F56" s="17">
        <v>5</v>
      </c>
      <c r="G56" s="17">
        <v>5</v>
      </c>
      <c r="H56" s="17">
        <v>4</v>
      </c>
      <c r="I56" s="12"/>
      <c r="K56" s="2"/>
    </row>
    <row r="57" spans="1:11" ht="30" customHeight="1" thickBot="1">
      <c r="A57" s="15">
        <v>47</v>
      </c>
      <c r="B57" s="16" t="s">
        <v>59</v>
      </c>
      <c r="C57" s="16" t="s">
        <v>135</v>
      </c>
      <c r="D57" s="17">
        <v>4</v>
      </c>
      <c r="E57" s="17">
        <v>4</v>
      </c>
      <c r="F57" s="17">
        <v>5</v>
      </c>
      <c r="G57" s="17">
        <v>5</v>
      </c>
      <c r="H57" s="17">
        <v>5</v>
      </c>
      <c r="I57" s="12"/>
      <c r="K57" s="2"/>
    </row>
    <row r="58" spans="1:11" ht="30" customHeight="1" thickBot="1">
      <c r="A58" s="15">
        <v>48</v>
      </c>
      <c r="B58" s="16" t="s">
        <v>60</v>
      </c>
      <c r="C58" s="16" t="s">
        <v>136</v>
      </c>
      <c r="D58" s="17">
        <v>4</v>
      </c>
      <c r="E58" s="17">
        <v>3</v>
      </c>
      <c r="F58" s="17">
        <v>5</v>
      </c>
      <c r="G58" s="17">
        <v>5</v>
      </c>
      <c r="H58" s="17">
        <v>4</v>
      </c>
      <c r="I58" s="12"/>
      <c r="K58" s="2"/>
    </row>
    <row r="59" spans="1:11" ht="30" customHeight="1" thickBot="1">
      <c r="A59" s="15">
        <v>49</v>
      </c>
      <c r="B59" s="16" t="s">
        <v>61</v>
      </c>
      <c r="C59" s="16" t="s">
        <v>137</v>
      </c>
      <c r="D59" s="17">
        <v>4</v>
      </c>
      <c r="E59" s="17">
        <v>3</v>
      </c>
      <c r="F59" s="17">
        <v>5</v>
      </c>
      <c r="G59" s="17">
        <v>5</v>
      </c>
      <c r="H59" s="17">
        <v>4</v>
      </c>
      <c r="I59" s="12"/>
      <c r="K59" s="2"/>
    </row>
    <row r="60" spans="1:11" ht="30" customHeight="1" thickBot="1">
      <c r="A60" s="15">
        <v>50</v>
      </c>
      <c r="B60" s="16" t="s">
        <v>62</v>
      </c>
      <c r="C60" s="16" t="s">
        <v>62</v>
      </c>
      <c r="D60" s="17">
        <v>5</v>
      </c>
      <c r="E60" s="17">
        <v>5</v>
      </c>
      <c r="F60" s="17">
        <v>3</v>
      </c>
      <c r="G60" s="17">
        <v>5</v>
      </c>
      <c r="H60" s="17">
        <v>5</v>
      </c>
      <c r="I60" s="12"/>
      <c r="K60" s="2"/>
    </row>
    <row r="61" spans="1:11" ht="30" customHeight="1" thickBot="1">
      <c r="A61" s="15">
        <v>51</v>
      </c>
      <c r="B61" s="16" t="s">
        <v>63</v>
      </c>
      <c r="C61" s="16" t="s">
        <v>63</v>
      </c>
      <c r="D61" s="17">
        <v>5</v>
      </c>
      <c r="E61" s="17">
        <v>5</v>
      </c>
      <c r="F61" s="17">
        <v>2</v>
      </c>
      <c r="G61" s="17">
        <v>5</v>
      </c>
      <c r="H61" s="17">
        <v>5</v>
      </c>
      <c r="I61" s="12"/>
      <c r="K61" s="2"/>
    </row>
    <row r="62" spans="1:11" ht="30" customHeight="1" thickBot="1">
      <c r="A62" s="15">
        <v>52</v>
      </c>
      <c r="B62" s="16" t="s">
        <v>64</v>
      </c>
      <c r="C62" s="16" t="s">
        <v>64</v>
      </c>
      <c r="D62" s="17">
        <v>5</v>
      </c>
      <c r="E62" s="17">
        <v>5</v>
      </c>
      <c r="F62" s="17">
        <v>2</v>
      </c>
      <c r="G62" s="17">
        <v>5</v>
      </c>
      <c r="H62" s="17">
        <v>5</v>
      </c>
      <c r="I62" s="12"/>
      <c r="K62" s="2"/>
    </row>
    <row r="63" spans="1:11" ht="30" customHeight="1" thickBot="1">
      <c r="A63" s="15">
        <v>53</v>
      </c>
      <c r="B63" s="16" t="s">
        <v>65</v>
      </c>
      <c r="C63" s="16" t="s">
        <v>65</v>
      </c>
      <c r="D63" s="17">
        <v>5</v>
      </c>
      <c r="E63" s="17">
        <v>5</v>
      </c>
      <c r="F63" s="17">
        <v>1</v>
      </c>
      <c r="G63" s="17">
        <v>5</v>
      </c>
      <c r="H63" s="17">
        <v>5</v>
      </c>
      <c r="I63" s="12"/>
      <c r="K63" s="2"/>
    </row>
    <row r="64" spans="1:11" ht="30" customHeight="1" thickBot="1">
      <c r="A64" s="15">
        <v>54</v>
      </c>
      <c r="B64" s="16" t="s">
        <v>66</v>
      </c>
      <c r="C64" s="16" t="s">
        <v>66</v>
      </c>
      <c r="D64" s="17">
        <v>5</v>
      </c>
      <c r="E64" s="17">
        <v>5</v>
      </c>
      <c r="F64" s="17">
        <v>1</v>
      </c>
      <c r="G64" s="17">
        <v>5</v>
      </c>
      <c r="H64" s="17">
        <v>5</v>
      </c>
      <c r="I64" s="12"/>
      <c r="K64" s="2"/>
    </row>
    <row r="65" spans="1:11" ht="30" customHeight="1" thickBot="1">
      <c r="A65" s="15">
        <v>55</v>
      </c>
      <c r="B65" s="16" t="s">
        <v>67</v>
      </c>
      <c r="C65" s="16" t="s">
        <v>67</v>
      </c>
      <c r="D65" s="17">
        <v>5</v>
      </c>
      <c r="E65" s="17">
        <v>2</v>
      </c>
      <c r="F65" s="17">
        <v>1</v>
      </c>
      <c r="G65" s="17">
        <v>4</v>
      </c>
      <c r="H65" s="17">
        <v>4</v>
      </c>
      <c r="I65" s="12"/>
      <c r="K65" s="2"/>
    </row>
    <row r="66" spans="1:11" ht="30" customHeight="1" thickBot="1">
      <c r="A66" s="15">
        <v>56</v>
      </c>
      <c r="B66" s="16" t="s">
        <v>68</v>
      </c>
      <c r="C66" s="16" t="s">
        <v>68</v>
      </c>
      <c r="D66" s="17">
        <v>5</v>
      </c>
      <c r="E66" s="17">
        <v>4</v>
      </c>
      <c r="F66" s="17">
        <v>4</v>
      </c>
      <c r="G66" s="17">
        <v>5</v>
      </c>
      <c r="H66" s="17">
        <v>5</v>
      </c>
      <c r="I66" s="12"/>
      <c r="K66" s="2"/>
    </row>
    <row r="67" spans="1:11" ht="30" customHeight="1" thickBot="1">
      <c r="A67" s="15">
        <v>57</v>
      </c>
      <c r="B67" s="16" t="s">
        <v>69</v>
      </c>
      <c r="C67" s="16" t="s">
        <v>69</v>
      </c>
      <c r="D67" s="17">
        <v>5</v>
      </c>
      <c r="E67" s="17">
        <v>4</v>
      </c>
      <c r="F67" s="17">
        <v>3</v>
      </c>
      <c r="G67" s="17">
        <v>5</v>
      </c>
      <c r="H67" s="17">
        <v>5</v>
      </c>
      <c r="I67" s="12"/>
      <c r="K67" s="2"/>
    </row>
    <row r="68" spans="1:11" ht="30" customHeight="1" thickBot="1">
      <c r="A68" s="15">
        <v>58</v>
      </c>
      <c r="B68" s="16" t="s">
        <v>70</v>
      </c>
      <c r="C68" s="16" t="s">
        <v>70</v>
      </c>
      <c r="D68" s="17">
        <v>5</v>
      </c>
      <c r="E68" s="17">
        <v>5</v>
      </c>
      <c r="F68" s="17">
        <v>3</v>
      </c>
      <c r="G68" s="17">
        <v>5</v>
      </c>
      <c r="H68" s="17">
        <v>5</v>
      </c>
      <c r="I68" s="12"/>
      <c r="K68" s="2"/>
    </row>
    <row r="69" spans="1:11" ht="30" customHeight="1" thickBot="1">
      <c r="A69" s="15">
        <v>59</v>
      </c>
      <c r="B69" s="16" t="s">
        <v>71</v>
      </c>
      <c r="C69" s="16" t="s">
        <v>71</v>
      </c>
      <c r="D69" s="17">
        <v>5</v>
      </c>
      <c r="E69" s="17">
        <v>5</v>
      </c>
      <c r="F69" s="17">
        <v>2</v>
      </c>
      <c r="G69" s="17">
        <v>5</v>
      </c>
      <c r="H69" s="17">
        <v>5</v>
      </c>
      <c r="I69" s="12"/>
      <c r="K69" s="2"/>
    </row>
    <row r="70" spans="1:11" ht="30" customHeight="1" thickBot="1">
      <c r="A70" s="15">
        <v>60</v>
      </c>
      <c r="B70" s="16" t="s">
        <v>72</v>
      </c>
      <c r="C70" s="16" t="s">
        <v>72</v>
      </c>
      <c r="D70" s="17">
        <v>5</v>
      </c>
      <c r="E70" s="17">
        <v>5</v>
      </c>
      <c r="F70" s="17">
        <v>2</v>
      </c>
      <c r="G70" s="17">
        <v>5</v>
      </c>
      <c r="H70" s="17">
        <v>5</v>
      </c>
      <c r="I70" s="12"/>
      <c r="K70" s="2"/>
    </row>
    <row r="72" ht="15">
      <c r="I72" s="2"/>
    </row>
  </sheetData>
  <sheetProtection/>
  <mergeCells count="2">
    <mergeCell ref="D6:H6"/>
    <mergeCell ref="E7:H7"/>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W70"/>
  <sheetViews>
    <sheetView zoomScalePageLayoutView="0" workbookViewId="0" topLeftCell="A1">
      <pane xSplit="2" topLeftCell="C1" activePane="topRight" state="frozen"/>
      <selection pane="topLeft" activeCell="A4" sqref="A4"/>
      <selection pane="topRight" activeCell="C1" sqref="C1"/>
    </sheetView>
  </sheetViews>
  <sheetFormatPr defaultColWidth="9.140625" defaultRowHeight="15"/>
  <cols>
    <col min="1" max="1" width="3.00390625" style="0" bestFit="1" customWidth="1"/>
    <col min="2" max="2" width="47.00390625" style="0" customWidth="1"/>
    <col min="3" max="3" width="40.00390625" style="0" customWidth="1"/>
    <col min="4" max="4" width="39.28125" style="0" customWidth="1"/>
    <col min="5" max="5" width="33.7109375" style="0" customWidth="1"/>
    <col min="6" max="6" width="28.140625" style="0" customWidth="1"/>
    <col min="13" max="13" width="11.57421875" style="0" customWidth="1"/>
    <col min="16" max="16" width="12.140625" style="0" customWidth="1"/>
    <col min="17" max="17" width="11.28125" style="0" customWidth="1"/>
    <col min="19" max="19" width="11.00390625" style="0" customWidth="1"/>
    <col min="22" max="22" width="11.57421875" style="0" customWidth="1"/>
    <col min="23" max="23" width="10.140625" style="0" customWidth="1"/>
  </cols>
  <sheetData>
    <row r="1" spans="1:22" ht="21">
      <c r="A1" s="78"/>
      <c r="B1" s="79" t="s">
        <v>232</v>
      </c>
      <c r="C1" s="80"/>
      <c r="D1" s="81" t="s">
        <v>233</v>
      </c>
      <c r="E1" s="82">
        <f>SUM(K10:K70)</f>
        <v>637.6090366297348</v>
      </c>
      <c r="F1" s="78"/>
      <c r="G1" s="78"/>
      <c r="H1" s="78"/>
      <c r="I1" s="78"/>
      <c r="J1" s="78"/>
      <c r="K1" s="78"/>
      <c r="L1" s="78"/>
      <c r="M1" s="78"/>
      <c r="P1" s="78"/>
      <c r="S1" s="78"/>
      <c r="V1" s="78"/>
    </row>
    <row r="2" spans="1:22" ht="15">
      <c r="A2" s="78"/>
      <c r="B2" s="83"/>
      <c r="C2" s="80"/>
      <c r="D2" s="84"/>
      <c r="E2" s="84"/>
      <c r="F2" s="78"/>
      <c r="G2" s="78"/>
      <c r="H2" s="78"/>
      <c r="I2" s="78"/>
      <c r="J2" s="78"/>
      <c r="K2" s="78"/>
      <c r="L2" s="78"/>
      <c r="M2" s="78"/>
      <c r="P2" s="78"/>
      <c r="S2" s="78"/>
      <c r="V2" s="78"/>
    </row>
    <row r="3" spans="1:22" ht="18.75">
      <c r="A3" s="78"/>
      <c r="B3" s="85" t="s">
        <v>355</v>
      </c>
      <c r="C3" s="86">
        <f>Value!F1</f>
        <v>0.23258869908015764</v>
      </c>
      <c r="D3" s="81" t="s">
        <v>348</v>
      </c>
      <c r="E3" s="82">
        <f>SUM(N10:N70)/C3</f>
        <v>660.7289210912459</v>
      </c>
      <c r="F3" s="78"/>
      <c r="G3" s="78"/>
      <c r="H3" s="78"/>
      <c r="I3" s="78"/>
      <c r="J3" s="78"/>
      <c r="K3" s="78"/>
      <c r="L3" s="78"/>
      <c r="M3" s="78"/>
      <c r="P3" s="87"/>
      <c r="Q3" s="88"/>
      <c r="R3" s="88"/>
      <c r="S3" s="78"/>
      <c r="V3" s="78"/>
    </row>
    <row r="4" spans="1:22" ht="18.75">
      <c r="A4" s="78"/>
      <c r="B4" s="85" t="s">
        <v>354</v>
      </c>
      <c r="C4" s="86">
        <f>Value!F2</f>
        <v>0.25492772667542696</v>
      </c>
      <c r="D4" s="81" t="s">
        <v>349</v>
      </c>
      <c r="E4" s="82">
        <f>SUM(Q10:Q70)/C4</f>
        <v>606.394915880557</v>
      </c>
      <c r="F4" s="78"/>
      <c r="G4" s="78"/>
      <c r="H4" s="78"/>
      <c r="I4" s="78"/>
      <c r="J4" s="78"/>
      <c r="K4" s="78"/>
      <c r="L4" s="78"/>
      <c r="M4" s="78"/>
      <c r="P4" s="87"/>
      <c r="Q4" s="88"/>
      <c r="R4" s="88"/>
      <c r="S4" s="78"/>
      <c r="V4" s="78"/>
    </row>
    <row r="5" spans="1:22" ht="19.5" thickBot="1">
      <c r="A5" s="78"/>
      <c r="B5" s="85" t="s">
        <v>353</v>
      </c>
      <c r="C5" s="86">
        <f>Value!F3</f>
        <v>0.27069645203679377</v>
      </c>
      <c r="D5" s="81" t="s">
        <v>350</v>
      </c>
      <c r="E5" s="82">
        <f>SUM(T10:T70)/C5</f>
        <v>626.4617306758233</v>
      </c>
      <c r="F5" s="78"/>
      <c r="G5" s="78"/>
      <c r="H5" s="78"/>
      <c r="I5" s="78"/>
      <c r="J5" s="78"/>
      <c r="K5" s="78"/>
      <c r="L5" s="78"/>
      <c r="M5" s="78"/>
      <c r="P5" s="89"/>
      <c r="Q5" s="90"/>
      <c r="R5" s="88"/>
      <c r="S5" s="78"/>
      <c r="V5" s="78"/>
    </row>
    <row r="6" spans="1:23" ht="19.5" thickTop="1">
      <c r="A6" s="91"/>
      <c r="B6" s="85" t="s">
        <v>352</v>
      </c>
      <c r="C6" s="86">
        <f>Value!F4</f>
        <v>0.24178712220762147</v>
      </c>
      <c r="D6" s="81" t="s">
        <v>351</v>
      </c>
      <c r="E6" s="82">
        <f>SUM(W10:W70)/C6</f>
        <v>660.7593893588588</v>
      </c>
      <c r="F6" s="91"/>
      <c r="G6" s="91"/>
      <c r="H6" s="144" t="s">
        <v>234</v>
      </c>
      <c r="I6" s="144"/>
      <c r="J6" s="91"/>
      <c r="K6" s="91"/>
      <c r="L6" s="145" t="s">
        <v>75</v>
      </c>
      <c r="M6" s="146"/>
      <c r="N6" s="147"/>
      <c r="O6" s="145" t="s">
        <v>76</v>
      </c>
      <c r="P6" s="146"/>
      <c r="Q6" s="147"/>
      <c r="R6" s="145" t="s">
        <v>77</v>
      </c>
      <c r="S6" s="146"/>
      <c r="T6" s="147"/>
      <c r="U6" s="145" t="s">
        <v>78</v>
      </c>
      <c r="V6" s="146"/>
      <c r="W6" s="147"/>
    </row>
    <row r="7" spans="1:23" ht="15">
      <c r="A7" s="91"/>
      <c r="B7" s="85"/>
      <c r="C7" s="86"/>
      <c r="D7" s="81"/>
      <c r="E7" s="82"/>
      <c r="F7" s="91"/>
      <c r="G7" s="91"/>
      <c r="H7" s="91"/>
      <c r="I7" s="91"/>
      <c r="J7" s="91"/>
      <c r="K7" s="91"/>
      <c r="L7" s="92"/>
      <c r="M7" s="93"/>
      <c r="N7" s="94"/>
      <c r="O7" s="92"/>
      <c r="P7" s="93"/>
      <c r="Q7" s="94"/>
      <c r="R7" s="92"/>
      <c r="S7" s="93"/>
      <c r="T7" s="94"/>
      <c r="U7" s="92"/>
      <c r="V7" s="93"/>
      <c r="W7" s="94"/>
    </row>
    <row r="8" spans="1:23" ht="15.75" thickBot="1">
      <c r="A8" s="91"/>
      <c r="B8" s="83"/>
      <c r="C8" s="95"/>
      <c r="D8" s="96"/>
      <c r="E8" s="96"/>
      <c r="F8" s="91"/>
      <c r="G8" s="91"/>
      <c r="H8" s="91"/>
      <c r="I8" s="91"/>
      <c r="J8" s="91"/>
      <c r="K8" s="91"/>
      <c r="L8" s="92"/>
      <c r="M8" s="93"/>
      <c r="N8" s="94"/>
      <c r="O8" s="92"/>
      <c r="P8" s="93"/>
      <c r="Q8" s="94"/>
      <c r="R8" s="92"/>
      <c r="S8" s="93"/>
      <c r="T8" s="94"/>
      <c r="U8" s="92"/>
      <c r="V8" s="93"/>
      <c r="W8" s="94"/>
    </row>
    <row r="9" spans="1:23" ht="78.75" thickBot="1" thickTop="1">
      <c r="A9" s="91" t="s">
        <v>73</v>
      </c>
      <c r="B9" s="91" t="s">
        <v>0</v>
      </c>
      <c r="C9" s="91" t="s">
        <v>235</v>
      </c>
      <c r="D9" s="11" t="s">
        <v>236</v>
      </c>
      <c r="E9" s="11" t="s">
        <v>237</v>
      </c>
      <c r="F9" s="11" t="s">
        <v>238</v>
      </c>
      <c r="G9" s="97" t="s">
        <v>239</v>
      </c>
      <c r="H9" s="98" t="s">
        <v>321</v>
      </c>
      <c r="I9" s="98" t="s">
        <v>322</v>
      </c>
      <c r="J9" s="99" t="s">
        <v>339</v>
      </c>
      <c r="K9" s="98" t="s">
        <v>320</v>
      </c>
      <c r="L9" s="100" t="s">
        <v>240</v>
      </c>
      <c r="M9" s="101" t="s">
        <v>340</v>
      </c>
      <c r="N9" s="102" t="s">
        <v>241</v>
      </c>
      <c r="O9" s="100" t="s">
        <v>240</v>
      </c>
      <c r="P9" s="101" t="s">
        <v>341</v>
      </c>
      <c r="Q9" s="102" t="s">
        <v>242</v>
      </c>
      <c r="R9" s="100" t="s">
        <v>240</v>
      </c>
      <c r="S9" s="101" t="s">
        <v>342</v>
      </c>
      <c r="T9" s="102" t="s">
        <v>243</v>
      </c>
      <c r="U9" s="100" t="s">
        <v>240</v>
      </c>
      <c r="V9" s="101" t="s">
        <v>343</v>
      </c>
      <c r="W9" s="102" t="s">
        <v>244</v>
      </c>
    </row>
    <row r="10" spans="1:23" ht="37.5" thickTop="1">
      <c r="A10" s="133">
        <v>1</v>
      </c>
      <c r="B10" s="132" t="s">
        <v>12</v>
      </c>
      <c r="C10" s="103" t="s">
        <v>245</v>
      </c>
      <c r="D10" s="103" t="s">
        <v>246</v>
      </c>
      <c r="E10" s="103"/>
      <c r="F10" s="104" t="s">
        <v>1</v>
      </c>
      <c r="G10" s="105">
        <v>1.9097222222222223</v>
      </c>
      <c r="H10" s="106">
        <v>4</v>
      </c>
      <c r="I10" s="106">
        <v>0.725</v>
      </c>
      <c r="J10" s="106">
        <f>Value!I10</f>
        <v>14.790945768025937</v>
      </c>
      <c r="K10" s="107">
        <f>IF(G10&gt;H10,0,IF(G10&lt;I10,J10,(J10/(I10-H10))*(G10-H10)))</f>
        <v>9.440361908769736</v>
      </c>
      <c r="L10" s="108">
        <v>1</v>
      </c>
      <c r="M10" s="109">
        <f>Access!E10</f>
        <v>0.531890635012258</v>
      </c>
      <c r="N10" s="110">
        <f>M10*$K10</f>
        <v>5.021240090401067</v>
      </c>
      <c r="O10" s="108">
        <v>60</v>
      </c>
      <c r="P10" s="109">
        <f>Knowledge!E10</f>
        <v>0.012596558807200538</v>
      </c>
      <c r="Q10" s="110">
        <f aca="true" t="shared" si="0" ref="Q10:Q46">P10*$K10</f>
        <v>0.1189160739450739</v>
      </c>
      <c r="R10" s="108">
        <v>49</v>
      </c>
      <c r="S10" s="109">
        <f>Trust!E10</f>
        <v>0.1826107772425962</v>
      </c>
      <c r="T10" s="110">
        <f aca="true" t="shared" si="1" ref="T10:T46">S10*$K10</f>
        <v>1.7239118256118404</v>
      </c>
      <c r="U10" s="108">
        <v>17</v>
      </c>
      <c r="V10" s="109">
        <f>Sensitivity!E10</f>
        <v>0.27290202893794535</v>
      </c>
      <c r="W10" s="110">
        <f aca="true" t="shared" si="2" ref="W10:W46">V10*$K10</f>
        <v>2.5762939188117557</v>
      </c>
    </row>
    <row r="11" spans="1:23" ht="45">
      <c r="A11" s="134">
        <v>2</v>
      </c>
      <c r="B11" s="125" t="s">
        <v>149</v>
      </c>
      <c r="C11" s="84" t="s">
        <v>245</v>
      </c>
      <c r="D11" s="84" t="s">
        <v>247</v>
      </c>
      <c r="E11" s="84"/>
      <c r="F11" s="111" t="s">
        <v>1</v>
      </c>
      <c r="G11" s="112">
        <v>4.326633165829146</v>
      </c>
      <c r="H11" s="113">
        <v>3.125</v>
      </c>
      <c r="I11" s="113">
        <v>4.6875</v>
      </c>
      <c r="J11" s="113">
        <f>Value!I11</f>
        <v>24.502689397301403</v>
      </c>
      <c r="K11" s="114">
        <f aca="true" t="shared" si="3" ref="K11:K16">IF(G11&lt;H11,0,IF(G11&gt;I11,J11,(J11/(I11-H11))*(G11-H11)))</f>
        <v>18.843676308356823</v>
      </c>
      <c r="L11" s="115">
        <v>20</v>
      </c>
      <c r="M11" s="116">
        <f>Access!E11</f>
        <v>0.182230935350753</v>
      </c>
      <c r="N11" s="117">
        <f aca="true" t="shared" si="4" ref="N11:N70">M11*$K11</f>
        <v>3.433900759118688</v>
      </c>
      <c r="O11" s="115">
        <v>11</v>
      </c>
      <c r="P11" s="116">
        <f>Knowledge!E11</f>
        <v>0.1926653699469107</v>
      </c>
      <c r="Q11" s="117">
        <f t="shared" si="0"/>
        <v>3.6305238671094036</v>
      </c>
      <c r="R11" s="115">
        <v>11</v>
      </c>
      <c r="S11" s="116">
        <f>Trust!E11</f>
        <v>0.2427060990677433</v>
      </c>
      <c r="T11" s="117">
        <f t="shared" si="1"/>
        <v>4.573475168896539</v>
      </c>
      <c r="U11" s="115">
        <v>1</v>
      </c>
      <c r="V11" s="116">
        <f>Sensitivity!E11</f>
        <v>0.3823975956345932</v>
      </c>
      <c r="W11" s="117">
        <f t="shared" si="2"/>
        <v>7.2057765132321965</v>
      </c>
    </row>
    <row r="12" spans="1:23" ht="45">
      <c r="A12" s="134">
        <v>3</v>
      </c>
      <c r="B12" s="125" t="s">
        <v>14</v>
      </c>
      <c r="C12" s="84" t="s">
        <v>245</v>
      </c>
      <c r="D12" s="84" t="s">
        <v>248</v>
      </c>
      <c r="E12" s="84"/>
      <c r="F12" s="111" t="s">
        <v>1</v>
      </c>
      <c r="G12" s="112">
        <v>4.346733668341709</v>
      </c>
      <c r="H12" s="113">
        <v>3.125</v>
      </c>
      <c r="I12" s="113">
        <v>4.6875</v>
      </c>
      <c r="J12" s="113">
        <f>Value!I12</f>
        <v>21.41847526123027</v>
      </c>
      <c r="K12" s="114">
        <f t="shared" si="3"/>
        <v>16.74731030476096</v>
      </c>
      <c r="L12" s="115">
        <v>22</v>
      </c>
      <c r="M12" s="116">
        <f>Access!E12</f>
        <v>0.20092710252897752</v>
      </c>
      <c r="N12" s="117">
        <f t="shared" si="4"/>
        <v>3.364988534689307</v>
      </c>
      <c r="O12" s="115">
        <v>38</v>
      </c>
      <c r="P12" s="116">
        <f>Knowledge!E12</f>
        <v>0.1824984588470488</v>
      </c>
      <c r="Q12" s="117">
        <f t="shared" si="0"/>
        <v>3.056358320452174</v>
      </c>
      <c r="R12" s="115">
        <v>18</v>
      </c>
      <c r="S12" s="116">
        <f>Trust!E12</f>
        <v>0.23111494364420979</v>
      </c>
      <c r="T12" s="117">
        <f t="shared" si="1"/>
        <v>3.8705536772769227</v>
      </c>
      <c r="U12" s="115">
        <v>14</v>
      </c>
      <c r="V12" s="116">
        <f>Sensitivity!E12</f>
        <v>0.3854594949797639</v>
      </c>
      <c r="W12" s="117">
        <f t="shared" si="2"/>
        <v>6.455409772342555</v>
      </c>
    </row>
    <row r="13" spans="1:23" ht="45">
      <c r="A13" s="134">
        <v>4</v>
      </c>
      <c r="B13" s="125" t="s">
        <v>15</v>
      </c>
      <c r="C13" s="84" t="s">
        <v>245</v>
      </c>
      <c r="D13" s="84" t="s">
        <v>249</v>
      </c>
      <c r="E13" s="84"/>
      <c r="F13" s="111" t="s">
        <v>1</v>
      </c>
      <c r="G13" s="112">
        <v>4.472361809045226</v>
      </c>
      <c r="H13" s="113">
        <v>2.775</v>
      </c>
      <c r="I13" s="113">
        <v>4.7</v>
      </c>
      <c r="J13" s="113">
        <f>Value!I13</f>
        <v>23.901871096189467</v>
      </c>
      <c r="K13" s="114">
        <f t="shared" si="3"/>
        <v>21.07538865630854</v>
      </c>
      <c r="L13" s="115">
        <v>3</v>
      </c>
      <c r="M13" s="116">
        <f>Access!E13</f>
        <v>0.2736938954049483</v>
      </c>
      <c r="N13" s="117">
        <f t="shared" si="4"/>
        <v>5.768205218518344</v>
      </c>
      <c r="O13" s="115">
        <v>43</v>
      </c>
      <c r="P13" s="116">
        <f>Knowledge!E13</f>
        <v>0.13088221643782705</v>
      </c>
      <c r="Q13" s="117">
        <f t="shared" si="0"/>
        <v>2.7583935796262993</v>
      </c>
      <c r="R13" s="115">
        <v>12</v>
      </c>
      <c r="S13" s="116">
        <f>Trust!E13</f>
        <v>0.22432120603801745</v>
      </c>
      <c r="T13" s="117">
        <f t="shared" si="1"/>
        <v>4.727656601103083</v>
      </c>
      <c r="U13" s="115">
        <v>7</v>
      </c>
      <c r="V13" s="116">
        <f>Sensitivity!E13</f>
        <v>0.3711026821192072</v>
      </c>
      <c r="W13" s="117">
        <f t="shared" si="2"/>
        <v>7.821133257060814</v>
      </c>
    </row>
    <row r="14" spans="1:23" ht="30">
      <c r="A14" s="134">
        <v>5</v>
      </c>
      <c r="B14" s="125" t="s">
        <v>16</v>
      </c>
      <c r="C14" s="84" t="s">
        <v>250</v>
      </c>
      <c r="D14" s="84" t="s">
        <v>251</v>
      </c>
      <c r="E14" s="84" t="s">
        <v>252</v>
      </c>
      <c r="F14" s="111" t="s">
        <v>2</v>
      </c>
      <c r="G14" s="118">
        <v>0.9771689497716894</v>
      </c>
      <c r="H14" s="119">
        <v>0.73125</v>
      </c>
      <c r="I14" s="119">
        <v>0.9875</v>
      </c>
      <c r="J14" s="113">
        <f>Value!I14</f>
        <v>10.640030524049802</v>
      </c>
      <c r="K14" s="114">
        <f t="shared" si="3"/>
        <v>10.211063929807006</v>
      </c>
      <c r="L14" s="115">
        <v>9</v>
      </c>
      <c r="M14" s="116">
        <f>Access!E14</f>
        <v>0.5627381273390419</v>
      </c>
      <c r="N14" s="117">
        <f t="shared" si="4"/>
        <v>5.746154993998833</v>
      </c>
      <c r="O14" s="115">
        <v>56</v>
      </c>
      <c r="P14" s="116">
        <f>Knowledge!E14</f>
        <v>0.0454333225803902</v>
      </c>
      <c r="Q14" s="117">
        <f t="shared" si="0"/>
        <v>0.4639225614119085</v>
      </c>
      <c r="R14" s="115">
        <v>58</v>
      </c>
      <c r="S14" s="116">
        <f>Trust!E14</f>
        <v>0.15898239197220285</v>
      </c>
      <c r="T14" s="117">
        <f t="shared" si="1"/>
        <v>1.6233793681417994</v>
      </c>
      <c r="U14" s="115">
        <v>35</v>
      </c>
      <c r="V14" s="116">
        <f>Sensitivity!E14</f>
        <v>0.232846158108365</v>
      </c>
      <c r="W14" s="117">
        <f t="shared" si="2"/>
        <v>2.377607006254465</v>
      </c>
    </row>
    <row r="15" spans="1:23" ht="30">
      <c r="A15" s="134">
        <v>6</v>
      </c>
      <c r="B15" s="125" t="s">
        <v>17</v>
      </c>
      <c r="C15" s="84" t="s">
        <v>253</v>
      </c>
      <c r="D15" s="84" t="s">
        <v>254</v>
      </c>
      <c r="E15" s="84" t="s">
        <v>255</v>
      </c>
      <c r="F15" s="111" t="s">
        <v>3</v>
      </c>
      <c r="G15" s="118">
        <v>0.3584780681343479</v>
      </c>
      <c r="H15" s="119">
        <v>0.35624999999999996</v>
      </c>
      <c r="I15" s="119">
        <v>0.625</v>
      </c>
      <c r="J15" s="113">
        <f>Value!I15</f>
        <v>7.500700490232452</v>
      </c>
      <c r="K15" s="114">
        <f t="shared" si="3"/>
        <v>0.06218445301423243</v>
      </c>
      <c r="L15" s="115">
        <v>43</v>
      </c>
      <c r="M15" s="116">
        <f>Access!E15</f>
        <v>0.5011837727691761</v>
      </c>
      <c r="N15" s="117">
        <f t="shared" si="4"/>
        <v>0.031165838769260577</v>
      </c>
      <c r="O15" s="115">
        <v>55</v>
      </c>
      <c r="P15" s="116">
        <f>Knowledge!E15</f>
        <v>0.10472947186766403</v>
      </c>
      <c r="Q15" s="117">
        <f t="shared" si="0"/>
        <v>0.006512544922560131</v>
      </c>
      <c r="R15" s="115">
        <v>59</v>
      </c>
      <c r="S15" s="116">
        <f>Trust!E15</f>
        <v>0.17451153849893425</v>
      </c>
      <c r="T15" s="117">
        <f t="shared" si="1"/>
        <v>0.01085190456622839</v>
      </c>
      <c r="U15" s="115">
        <v>60</v>
      </c>
      <c r="V15" s="116">
        <f>Sensitivity!E15</f>
        <v>0.21957521686422565</v>
      </c>
      <c r="W15" s="117">
        <f t="shared" si="2"/>
        <v>0.013654164756183336</v>
      </c>
    </row>
    <row r="16" spans="1:23" ht="30">
      <c r="A16" s="134">
        <v>7</v>
      </c>
      <c r="B16" s="125" t="s">
        <v>151</v>
      </c>
      <c r="C16" s="84" t="s">
        <v>253</v>
      </c>
      <c r="D16" s="84" t="s">
        <v>256</v>
      </c>
      <c r="E16" s="84" t="s">
        <v>257</v>
      </c>
      <c r="F16" s="111" t="s">
        <v>4</v>
      </c>
      <c r="G16" s="118">
        <v>0.3750832778147901</v>
      </c>
      <c r="H16" s="119">
        <v>0.30374999999999996</v>
      </c>
      <c r="I16" s="119">
        <v>0.6725</v>
      </c>
      <c r="J16" s="113">
        <f>Value!I16</f>
        <v>14.654365078185734</v>
      </c>
      <c r="K16" s="114">
        <f t="shared" si="3"/>
        <v>2.8348309025670013</v>
      </c>
      <c r="L16" s="115">
        <v>39</v>
      </c>
      <c r="M16" s="116">
        <f>Access!E16</f>
        <v>0.2058884353149962</v>
      </c>
      <c r="N16" s="117">
        <f t="shared" si="4"/>
        <v>0.5836588989121183</v>
      </c>
      <c r="O16" s="115">
        <v>42</v>
      </c>
      <c r="P16" s="116">
        <f>Knowledge!E16</f>
        <v>0.27150318943320867</v>
      </c>
      <c r="Q16" s="117">
        <f t="shared" si="0"/>
        <v>0.7696656315507625</v>
      </c>
      <c r="R16" s="115">
        <v>45</v>
      </c>
      <c r="S16" s="116">
        <f>Trust!E16</f>
        <v>0.28252411034277053</v>
      </c>
      <c r="T16" s="117">
        <f t="shared" si="1"/>
        <v>0.8009080787199353</v>
      </c>
      <c r="U16" s="115">
        <v>30</v>
      </c>
      <c r="V16" s="116">
        <f>Sensitivity!E16</f>
        <v>0.24008426490902451</v>
      </c>
      <c r="W16" s="117">
        <f t="shared" si="2"/>
        <v>0.680598293384185</v>
      </c>
    </row>
    <row r="17" spans="1:23" ht="30">
      <c r="A17" s="134">
        <v>8</v>
      </c>
      <c r="B17" s="125" t="s">
        <v>152</v>
      </c>
      <c r="C17" s="84" t="s">
        <v>253</v>
      </c>
      <c r="D17" s="84" t="s">
        <v>256</v>
      </c>
      <c r="E17" s="84" t="s">
        <v>258</v>
      </c>
      <c r="F17" s="111" t="s">
        <v>4</v>
      </c>
      <c r="G17" s="118">
        <v>0.31262491672218523</v>
      </c>
      <c r="H17" s="119">
        <v>0.38249999999999995</v>
      </c>
      <c r="I17" s="119">
        <v>0.7125</v>
      </c>
      <c r="J17" s="113">
        <f>Value!I17</f>
        <v>15.817632747230569</v>
      </c>
      <c r="K17" s="114">
        <f>IF(G17="",0,IF(G17&lt;H17,0,IF(G17&gt;I17,J17,(J17/(I17-H17))*(G17-H17))))</f>
        <v>0</v>
      </c>
      <c r="L17" s="115">
        <v>31</v>
      </c>
      <c r="M17" s="116">
        <f>Access!E17</f>
        <v>0.21014867906653564</v>
      </c>
      <c r="N17" s="117">
        <f t="shared" si="4"/>
        <v>0</v>
      </c>
      <c r="O17" s="115">
        <v>39</v>
      </c>
      <c r="P17" s="116">
        <f>Knowledge!E17</f>
        <v>0.27728272042291113</v>
      </c>
      <c r="Q17" s="117">
        <f t="shared" si="0"/>
        <v>0</v>
      </c>
      <c r="R17" s="115">
        <v>42</v>
      </c>
      <c r="S17" s="116">
        <f>Trust!E17</f>
        <v>0.30387907971946787</v>
      </c>
      <c r="T17" s="117">
        <f t="shared" si="1"/>
        <v>0</v>
      </c>
      <c r="U17" s="115">
        <v>23</v>
      </c>
      <c r="V17" s="116">
        <f>Sensitivity!E17</f>
        <v>0.2086895207910854</v>
      </c>
      <c r="W17" s="117">
        <f t="shared" si="2"/>
        <v>0</v>
      </c>
    </row>
    <row r="18" spans="1:23" ht="24.75">
      <c r="A18" s="134">
        <v>9</v>
      </c>
      <c r="B18" s="125" t="s">
        <v>153</v>
      </c>
      <c r="C18" s="84" t="s">
        <v>253</v>
      </c>
      <c r="D18" s="84" t="s">
        <v>259</v>
      </c>
      <c r="E18" s="84"/>
      <c r="F18" s="111" t="s">
        <v>5</v>
      </c>
      <c r="G18" s="118">
        <v>0.8</v>
      </c>
      <c r="H18" s="119">
        <v>0.5512499999999999</v>
      </c>
      <c r="I18" s="119">
        <v>0.8125</v>
      </c>
      <c r="J18" s="113">
        <f>Value!I18</f>
        <v>15.553178825266194</v>
      </c>
      <c r="K18" s="114">
        <f>IF(G18="",0,IF(G18&gt;H18,0,IF(G18&lt;I18,J18,-(J18/(H18-I18))*(G18-H18))))</f>
        <v>0</v>
      </c>
      <c r="L18" s="115">
        <v>15</v>
      </c>
      <c r="M18" s="116">
        <f>Access!E18</f>
        <v>0.2540966324533631</v>
      </c>
      <c r="N18" s="117">
        <f t="shared" si="4"/>
        <v>0</v>
      </c>
      <c r="O18" s="115">
        <v>44</v>
      </c>
      <c r="P18" s="116">
        <f>Knowledge!E18</f>
        <v>0.18713490979231656</v>
      </c>
      <c r="Q18" s="117">
        <f t="shared" si="0"/>
        <v>0</v>
      </c>
      <c r="R18" s="115">
        <v>19</v>
      </c>
      <c r="S18" s="116">
        <f>Trust!E18</f>
        <v>0.3356697571324645</v>
      </c>
      <c r="T18" s="117">
        <f t="shared" si="1"/>
        <v>0</v>
      </c>
      <c r="U18" s="115">
        <v>20</v>
      </c>
      <c r="V18" s="116">
        <f>Sensitivity!E18</f>
        <v>0.22309870062185583</v>
      </c>
      <c r="W18" s="117">
        <f t="shared" si="2"/>
        <v>0</v>
      </c>
    </row>
    <row r="19" spans="1:23" ht="30">
      <c r="A19" s="134">
        <v>10</v>
      </c>
      <c r="B19" s="125" t="s">
        <v>154</v>
      </c>
      <c r="C19" s="84" t="s">
        <v>260</v>
      </c>
      <c r="D19" s="84" t="s">
        <v>261</v>
      </c>
      <c r="E19" s="84"/>
      <c r="F19" s="111" t="s">
        <v>6</v>
      </c>
      <c r="G19" s="118">
        <v>0.76</v>
      </c>
      <c r="H19" s="119">
        <v>0.1</v>
      </c>
      <c r="I19" s="119">
        <v>0.6</v>
      </c>
      <c r="J19" s="113">
        <f>Value!I19</f>
        <v>17.51193915911166</v>
      </c>
      <c r="K19" s="114">
        <f>IF(G19="",0,IF(G19&lt;H19,0,IF(G19&gt;I19,J19,-(J19/(H19-I19))*(G19-H19))))</f>
        <v>17.51193915911166</v>
      </c>
      <c r="L19" s="115">
        <v>12</v>
      </c>
      <c r="M19" s="116">
        <f>Access!E19</f>
        <v>0.30516337953098094</v>
      </c>
      <c r="N19" s="117">
        <f t="shared" si="4"/>
        <v>5.344002535935438</v>
      </c>
      <c r="O19" s="115">
        <v>45</v>
      </c>
      <c r="P19" s="116">
        <f>Knowledge!E19</f>
        <v>0.15419816468253786</v>
      </c>
      <c r="Q19" s="117">
        <f t="shared" si="0"/>
        <v>2.700308878367283</v>
      </c>
      <c r="R19" s="115">
        <v>28</v>
      </c>
      <c r="S19" s="116">
        <f>Trust!E19</f>
        <v>0.29898659890880436</v>
      </c>
      <c r="T19" s="117">
        <f t="shared" si="1"/>
        <v>5.235835129480702</v>
      </c>
      <c r="U19" s="115">
        <v>24</v>
      </c>
      <c r="V19" s="116">
        <f>Sensitivity!E19</f>
        <v>0.24165185687767685</v>
      </c>
      <c r="W19" s="117">
        <f t="shared" si="2"/>
        <v>4.231792615328235</v>
      </c>
    </row>
    <row r="20" spans="1:23" ht="30">
      <c r="A20" s="134">
        <v>11</v>
      </c>
      <c r="B20" s="125" t="s">
        <v>22</v>
      </c>
      <c r="C20" s="84" t="s">
        <v>260</v>
      </c>
      <c r="D20" s="84" t="s">
        <v>261</v>
      </c>
      <c r="E20" s="84"/>
      <c r="F20" s="111" t="s">
        <v>6</v>
      </c>
      <c r="G20" s="120">
        <v>0.001</v>
      </c>
      <c r="H20" s="121">
        <v>0.0035</v>
      </c>
      <c r="I20" s="121">
        <v>0.0015</v>
      </c>
      <c r="J20" s="113">
        <f>Value!I20</f>
        <v>17.41486171094479</v>
      </c>
      <c r="K20" s="114">
        <f>IF(G20&gt;H20,0,IF(G20&lt;I20,J20,(J20/(I20-H20))*(G20-H20)))</f>
        <v>17.41486171094479</v>
      </c>
      <c r="L20" s="115">
        <v>23</v>
      </c>
      <c r="M20" s="116">
        <f>Access!E20</f>
        <v>0.21586329150944278</v>
      </c>
      <c r="N20" s="117">
        <f t="shared" si="4"/>
        <v>3.759229370106309</v>
      </c>
      <c r="O20" s="115">
        <v>32</v>
      </c>
      <c r="P20" s="116">
        <f>Knowledge!E20</f>
        <v>0.275272645970847</v>
      </c>
      <c r="Q20" s="117">
        <f t="shared" si="0"/>
        <v>4.7938350623881645</v>
      </c>
      <c r="R20" s="115">
        <v>16</v>
      </c>
      <c r="S20" s="116">
        <f>Trust!E20</f>
        <v>0.30961505072448536</v>
      </c>
      <c r="T20" s="117">
        <f t="shared" si="1"/>
        <v>5.39190329199407</v>
      </c>
      <c r="U20" s="115">
        <v>25</v>
      </c>
      <c r="V20" s="116">
        <f>Sensitivity!E20</f>
        <v>0.19924901179522495</v>
      </c>
      <c r="W20" s="117">
        <f t="shared" si="2"/>
        <v>3.46989398645625</v>
      </c>
    </row>
    <row r="21" spans="1:23" ht="30">
      <c r="A21" s="134">
        <v>12</v>
      </c>
      <c r="B21" s="125" t="s">
        <v>23</v>
      </c>
      <c r="C21" s="84" t="s">
        <v>260</v>
      </c>
      <c r="D21" s="84" t="s">
        <v>261</v>
      </c>
      <c r="E21" s="84"/>
      <c r="F21" s="111" t="s">
        <v>6</v>
      </c>
      <c r="G21" s="120">
        <v>0.007</v>
      </c>
      <c r="H21" s="121">
        <v>0.03</v>
      </c>
      <c r="I21" s="121">
        <v>0.01</v>
      </c>
      <c r="J21" s="113">
        <f>Value!I21</f>
        <v>15.30326581752222</v>
      </c>
      <c r="K21" s="114">
        <f>IF(G21&gt;H21,0,IF(G21&lt;I21,J21,(J21/(I21-H21))*(G21-H21)))</f>
        <v>15.30326581752222</v>
      </c>
      <c r="L21" s="115">
        <v>6</v>
      </c>
      <c r="M21" s="116">
        <f>Access!E21</f>
        <v>0.4279402725138828</v>
      </c>
      <c r="N21" s="117">
        <f t="shared" si="4"/>
        <v>6.548883744302846</v>
      </c>
      <c r="O21" s="115">
        <v>52</v>
      </c>
      <c r="P21" s="116">
        <f>Knowledge!E21</f>
        <v>0.17850967514979058</v>
      </c>
      <c r="Q21" s="117">
        <f t="shared" si="0"/>
        <v>2.731781009816786</v>
      </c>
      <c r="R21" s="115">
        <v>48</v>
      </c>
      <c r="S21" s="116">
        <f>Trust!E21</f>
        <v>0.22452833563065192</v>
      </c>
      <c r="T21" s="117">
        <f t="shared" si="1"/>
        <v>3.436016803721712</v>
      </c>
      <c r="U21" s="115">
        <v>40</v>
      </c>
      <c r="V21" s="116">
        <f>Sensitivity!E21</f>
        <v>0.16902171670567467</v>
      </c>
      <c r="W21" s="117">
        <f t="shared" si="2"/>
        <v>2.5865842596808757</v>
      </c>
    </row>
    <row r="22" spans="1:23" ht="30">
      <c r="A22" s="134">
        <v>13</v>
      </c>
      <c r="B22" s="125" t="s">
        <v>156</v>
      </c>
      <c r="C22" s="84" t="s">
        <v>260</v>
      </c>
      <c r="D22" s="84" t="s">
        <v>261</v>
      </c>
      <c r="E22" s="84"/>
      <c r="F22" s="111" t="s">
        <v>6</v>
      </c>
      <c r="G22" s="118">
        <v>0.18</v>
      </c>
      <c r="H22" s="119">
        <v>0.2</v>
      </c>
      <c r="I22" s="119">
        <v>0.1</v>
      </c>
      <c r="J22" s="113">
        <f>Value!I22</f>
        <v>14.687891585785101</v>
      </c>
      <c r="K22" s="114">
        <f>IF(G22&gt;H22,0,IF(G22&lt;I22,J22,(J22/(I22-H22))*(G22-H22)))</f>
        <v>2.9375783171570227</v>
      </c>
      <c r="L22" s="115">
        <v>14</v>
      </c>
      <c r="M22" s="116">
        <f>Access!E22</f>
        <v>0.375804342603448</v>
      </c>
      <c r="N22" s="117">
        <f t="shared" si="4"/>
        <v>1.1039546883253382</v>
      </c>
      <c r="O22" s="115">
        <v>47</v>
      </c>
      <c r="P22" s="116">
        <f>Knowledge!E22</f>
        <v>0.24889908587780177</v>
      </c>
      <c r="Q22" s="117">
        <f t="shared" si="0"/>
        <v>0.7311605578348341</v>
      </c>
      <c r="R22" s="115">
        <v>54</v>
      </c>
      <c r="S22" s="116">
        <f>Trust!E22</f>
        <v>0.20925644039453817</v>
      </c>
      <c r="T22" s="117">
        <f t="shared" si="1"/>
        <v>0.6147071820284562</v>
      </c>
      <c r="U22" s="115">
        <v>44</v>
      </c>
      <c r="V22" s="116">
        <f>Sensitivity!E22</f>
        <v>0.166040131124212</v>
      </c>
      <c r="W22" s="117">
        <f t="shared" si="2"/>
        <v>0.4877558889683941</v>
      </c>
    </row>
    <row r="23" spans="1:23" ht="30">
      <c r="A23" s="134">
        <v>14</v>
      </c>
      <c r="B23" s="125" t="s">
        <v>157</v>
      </c>
      <c r="C23" s="84" t="s">
        <v>260</v>
      </c>
      <c r="D23" s="84" t="s">
        <v>261</v>
      </c>
      <c r="E23" s="84"/>
      <c r="F23" s="111" t="s">
        <v>6</v>
      </c>
      <c r="G23" s="122">
        <v>308</v>
      </c>
      <c r="H23" s="123">
        <v>1000</v>
      </c>
      <c r="I23" s="123">
        <v>700</v>
      </c>
      <c r="J23" s="113">
        <f>Value!I23</f>
        <v>12.038556524246644</v>
      </c>
      <c r="K23" s="114">
        <f>IF(G23&gt;H23,0,IF(G23&lt;I23,J23,(J23/(I23-H23))*(G23-H23)))</f>
        <v>12.038556524246644</v>
      </c>
      <c r="L23" s="115">
        <v>13</v>
      </c>
      <c r="M23" s="116">
        <f>Access!E23</f>
        <v>0.4168253765239746</v>
      </c>
      <c r="N23" s="117">
        <f t="shared" si="4"/>
        <v>5.017975856024258</v>
      </c>
      <c r="O23" s="115">
        <v>54</v>
      </c>
      <c r="P23" s="116">
        <f>Knowledge!E23</f>
        <v>0.1882280038973324</v>
      </c>
      <c r="Q23" s="117">
        <f t="shared" si="0"/>
        <v>2.2659934643641537</v>
      </c>
      <c r="R23" s="115">
        <v>57</v>
      </c>
      <c r="S23" s="116">
        <f>Trust!E23</f>
        <v>0.2195520570670828</v>
      </c>
      <c r="T23" s="117">
        <f t="shared" si="1"/>
        <v>2.643089849016701</v>
      </c>
      <c r="U23" s="115">
        <v>51</v>
      </c>
      <c r="V23" s="116">
        <f>Sensitivity!E23</f>
        <v>0.17539456251161023</v>
      </c>
      <c r="W23" s="117">
        <f t="shared" si="2"/>
        <v>2.1114973548415312</v>
      </c>
    </row>
    <row r="24" spans="1:23" ht="30">
      <c r="A24" s="134">
        <v>15</v>
      </c>
      <c r="B24" s="125" t="s">
        <v>26</v>
      </c>
      <c r="C24" s="84" t="s">
        <v>260</v>
      </c>
      <c r="D24" s="84" t="s">
        <v>261</v>
      </c>
      <c r="E24" s="84"/>
      <c r="F24" s="111" t="s">
        <v>6</v>
      </c>
      <c r="G24" s="122">
        <v>6335</v>
      </c>
      <c r="H24" s="123">
        <v>18000</v>
      </c>
      <c r="I24" s="123">
        <v>14000</v>
      </c>
      <c r="J24" s="113">
        <f>Value!I24</f>
        <v>9.880538747671554</v>
      </c>
      <c r="K24" s="114">
        <f>IF(G24&gt;H24,0,IF(G24&lt;I24,J24,(J24/(I24-H24))*(G24-H24)))</f>
        <v>9.880538747671554</v>
      </c>
      <c r="L24" s="115">
        <v>16</v>
      </c>
      <c r="M24" s="116">
        <f>Access!E24</f>
        <v>0.4536349899121663</v>
      </c>
      <c r="N24" s="117">
        <f t="shared" si="4"/>
        <v>4.482158095126754</v>
      </c>
      <c r="O24" s="115">
        <v>53</v>
      </c>
      <c r="P24" s="116">
        <f>Knowledge!E24</f>
        <v>0.19748641240124373</v>
      </c>
      <c r="Q24" s="117">
        <f t="shared" si="0"/>
        <v>1.951272149869133</v>
      </c>
      <c r="R24" s="115">
        <v>56</v>
      </c>
      <c r="S24" s="116">
        <f>Trust!E24</f>
        <v>0.20534164831365084</v>
      </c>
      <c r="T24" s="117">
        <f t="shared" si="1"/>
        <v>2.0288861126737725</v>
      </c>
      <c r="U24" s="115">
        <v>58</v>
      </c>
      <c r="V24" s="116">
        <f>Sensitivity!E24</f>
        <v>0.14353694937293912</v>
      </c>
      <c r="W24" s="117">
        <f t="shared" si="2"/>
        <v>1.4182223900018953</v>
      </c>
    </row>
    <row r="25" spans="1:23" ht="30">
      <c r="A25" s="134">
        <v>16</v>
      </c>
      <c r="B25" s="125" t="s">
        <v>158</v>
      </c>
      <c r="C25" s="84" t="s">
        <v>260</v>
      </c>
      <c r="D25" s="84" t="s">
        <v>261</v>
      </c>
      <c r="E25" s="84"/>
      <c r="F25" s="111" t="s">
        <v>6</v>
      </c>
      <c r="G25" s="120">
        <v>0.006</v>
      </c>
      <c r="H25" s="121">
        <v>0.005</v>
      </c>
      <c r="I25" s="121">
        <v>0.011</v>
      </c>
      <c r="J25" s="113">
        <f>Value!I25</f>
        <v>17.400719229751367</v>
      </c>
      <c r="K25" s="114">
        <f>IF(G25="",0,IF(G25&lt;H25,0,IF(G25&gt;I25,J25,-(J25/(H25-I25))*(G25-H25))))</f>
        <v>2.9001198716252286</v>
      </c>
      <c r="L25" s="115">
        <v>10</v>
      </c>
      <c r="M25" s="116">
        <f>Access!E25</f>
        <v>0.32324347676979415</v>
      </c>
      <c r="N25" s="117">
        <f t="shared" si="4"/>
        <v>0.937444830353308</v>
      </c>
      <c r="O25" s="115">
        <v>50</v>
      </c>
      <c r="P25" s="116">
        <f>Knowledge!E25</f>
        <v>0.1569924193217282</v>
      </c>
      <c r="Q25" s="117">
        <f t="shared" si="0"/>
        <v>0.45529683496946444</v>
      </c>
      <c r="R25" s="115">
        <v>51</v>
      </c>
      <c r="S25" s="116">
        <f>Trust!E25</f>
        <v>0.20628846948292115</v>
      </c>
      <c r="T25" s="117">
        <f t="shared" si="1"/>
        <v>0.5982612896345741</v>
      </c>
      <c r="U25" s="115">
        <v>16</v>
      </c>
      <c r="V25" s="116">
        <f>Sensitivity!E25</f>
        <v>0.3134756344255565</v>
      </c>
      <c r="W25" s="117">
        <f t="shared" si="2"/>
        <v>0.909116916667882</v>
      </c>
    </row>
    <row r="26" spans="1:23" ht="30">
      <c r="A26" s="134">
        <v>17</v>
      </c>
      <c r="B26" s="125" t="s">
        <v>28</v>
      </c>
      <c r="C26" s="84" t="s">
        <v>250</v>
      </c>
      <c r="D26" s="84" t="s">
        <v>262</v>
      </c>
      <c r="E26" s="84"/>
      <c r="F26" s="111" t="s">
        <v>7</v>
      </c>
      <c r="G26" s="112">
        <v>2.7282003710575142</v>
      </c>
      <c r="H26" s="113">
        <v>2.77625</v>
      </c>
      <c r="I26" s="113">
        <v>5.625</v>
      </c>
      <c r="J26" s="113">
        <f>Value!I26</f>
        <v>9.48241272159329</v>
      </c>
      <c r="K26" s="114">
        <f>IF(G26&gt;H26,0,IF(G26&lt;I26,J26,(J26/(I26-H26))*(G26-H26)))</f>
        <v>9.48241272159329</v>
      </c>
      <c r="L26" s="115">
        <v>8</v>
      </c>
      <c r="M26" s="116">
        <f>Access!E26</f>
        <v>0.5765967304895837</v>
      </c>
      <c r="N26" s="117">
        <f t="shared" si="4"/>
        <v>5.467528172423526</v>
      </c>
      <c r="O26" s="115">
        <v>59</v>
      </c>
      <c r="P26" s="116">
        <f>Knowledge!E26</f>
        <v>0.03186240367150508</v>
      </c>
      <c r="Q26" s="117">
        <f t="shared" si="0"/>
        <v>0.30213246191522053</v>
      </c>
      <c r="R26" s="115">
        <v>60</v>
      </c>
      <c r="S26" s="116">
        <f>Trust!E26</f>
        <v>0.19113326123951244</v>
      </c>
      <c r="T26" s="117">
        <f t="shared" si="1"/>
        <v>1.8124044678971665</v>
      </c>
      <c r="U26" s="115">
        <v>59</v>
      </c>
      <c r="V26" s="116">
        <f>Sensitivity!E26</f>
        <v>0.2004076045993989</v>
      </c>
      <c r="W26" s="117">
        <f t="shared" si="2"/>
        <v>1.900347619357378</v>
      </c>
    </row>
    <row r="27" spans="1:23" ht="30">
      <c r="A27" s="134">
        <v>18</v>
      </c>
      <c r="B27" s="125" t="s">
        <v>159</v>
      </c>
      <c r="C27" s="84" t="s">
        <v>250</v>
      </c>
      <c r="D27" s="84" t="s">
        <v>263</v>
      </c>
      <c r="E27" s="84"/>
      <c r="F27" s="111" t="s">
        <v>4</v>
      </c>
      <c r="G27" s="118">
        <v>0.8802603036876355</v>
      </c>
      <c r="H27" s="119">
        <v>0.6387499999999999</v>
      </c>
      <c r="I27" s="119">
        <v>0.8600000000000001</v>
      </c>
      <c r="J27" s="113">
        <f>Value!I27</f>
        <v>13.479964626764598</v>
      </c>
      <c r="K27" s="114">
        <f>IF(G27&lt;H27,0,IF(G27&gt;=I27,J27,(J27/(I27-H27))*(G27-H27)))</f>
        <v>13.479964626764598</v>
      </c>
      <c r="L27" s="115">
        <v>4</v>
      </c>
      <c r="M27" s="116">
        <f>Access!E27</f>
        <v>0.4931844733761599</v>
      </c>
      <c r="N27" s="117">
        <f t="shared" si="4"/>
        <v>6.648109255580162</v>
      </c>
      <c r="O27" s="115">
        <v>57</v>
      </c>
      <c r="P27" s="116">
        <f>Knowledge!E27</f>
        <v>0.032686275705664306</v>
      </c>
      <c r="Q27" s="117">
        <f t="shared" si="0"/>
        <v>0.4406098402930299</v>
      </c>
      <c r="R27" s="115">
        <v>52</v>
      </c>
      <c r="S27" s="116">
        <f>Trust!E27</f>
        <v>0.20914712441851732</v>
      </c>
      <c r="T27" s="117">
        <f t="shared" si="1"/>
        <v>2.819295838951148</v>
      </c>
      <c r="U27" s="115">
        <v>19</v>
      </c>
      <c r="V27" s="116">
        <f>Sensitivity!E27</f>
        <v>0.2649821264996584</v>
      </c>
      <c r="W27" s="117">
        <f t="shared" si="2"/>
        <v>3.5719496919402576</v>
      </c>
    </row>
    <row r="28" spans="1:23" ht="15">
      <c r="A28" s="134">
        <v>19</v>
      </c>
      <c r="B28" s="125" t="s">
        <v>160</v>
      </c>
      <c r="C28" s="84" t="s">
        <v>253</v>
      </c>
      <c r="D28" s="84" t="s">
        <v>259</v>
      </c>
      <c r="E28" s="84"/>
      <c r="F28" s="111" t="s">
        <v>8</v>
      </c>
      <c r="G28" s="118">
        <v>1</v>
      </c>
      <c r="H28" s="119">
        <v>0.8262499999999999</v>
      </c>
      <c r="I28" s="119">
        <v>1</v>
      </c>
      <c r="J28" s="113">
        <f>Value!I28</f>
        <v>19.73940221113708</v>
      </c>
      <c r="K28" s="114">
        <f>IF(G28&lt;H28,0,IF(G28&gt;=I28,J28,(J28/(I28-H28))*(G28-H28)))</f>
        <v>19.73940221113708</v>
      </c>
      <c r="L28" s="115">
        <v>2</v>
      </c>
      <c r="M28" s="116">
        <f>Access!E28</f>
        <v>0.34598566448146967</v>
      </c>
      <c r="N28" s="117">
        <f t="shared" si="4"/>
        <v>6.829550190487254</v>
      </c>
      <c r="O28" s="115">
        <v>49</v>
      </c>
      <c r="P28" s="116">
        <f>Knowledge!E28</f>
        <v>0.13035660552372264</v>
      </c>
      <c r="Q28" s="117">
        <f t="shared" si="0"/>
        <v>2.573161467311295</v>
      </c>
      <c r="R28" s="115">
        <v>44</v>
      </c>
      <c r="S28" s="116">
        <f>Trust!E28</f>
        <v>0.20480199002687316</v>
      </c>
      <c r="T28" s="117">
        <f t="shared" si="1"/>
        <v>4.042668854781734</v>
      </c>
      <c r="U28" s="115">
        <v>15</v>
      </c>
      <c r="V28" s="116">
        <f>Sensitivity!E28</f>
        <v>0.31885573996793454</v>
      </c>
      <c r="W28" s="117">
        <f t="shared" si="2"/>
        <v>6.294021698556796</v>
      </c>
    </row>
    <row r="29" spans="1:23" ht="15">
      <c r="A29" s="134">
        <v>20</v>
      </c>
      <c r="B29" s="125" t="s">
        <v>161</v>
      </c>
      <c r="C29" s="84" t="s">
        <v>253</v>
      </c>
      <c r="D29" s="84" t="s">
        <v>259</v>
      </c>
      <c r="E29" s="84"/>
      <c r="F29" s="111" t="s">
        <v>8</v>
      </c>
      <c r="G29" s="118">
        <v>1</v>
      </c>
      <c r="H29" s="116">
        <v>0.8262499999999999</v>
      </c>
      <c r="I29" s="119">
        <v>1</v>
      </c>
      <c r="J29" s="113">
        <f>Value!I29</f>
        <v>16.917448881541</v>
      </c>
      <c r="K29" s="114">
        <f>IF(G29&lt;H29,0,IF(G29&gt;=I29,J29,(J29/(I29-H29))*(G29-H29)))</f>
        <v>16.917448881541</v>
      </c>
      <c r="L29" s="115">
        <v>5</v>
      </c>
      <c r="M29" s="116">
        <f>Access!E29</f>
        <v>0.3700151422431533</v>
      </c>
      <c r="N29" s="117">
        <f t="shared" si="4"/>
        <v>6.2597122542946675</v>
      </c>
      <c r="O29" s="115">
        <v>51</v>
      </c>
      <c r="P29" s="116">
        <f>Knowledge!E29</f>
        <v>0.11809410026320782</v>
      </c>
      <c r="Q29" s="117">
        <f t="shared" si="0"/>
        <v>1.9978509044143957</v>
      </c>
      <c r="R29" s="115">
        <v>47</v>
      </c>
      <c r="S29" s="116">
        <f>Trust!E29</f>
        <v>0.210470245000989</v>
      </c>
      <c r="T29" s="117">
        <f t="shared" si="1"/>
        <v>3.560619610889641</v>
      </c>
      <c r="U29" s="115">
        <v>18</v>
      </c>
      <c r="V29" s="116">
        <f>Sensitivity!E29</f>
        <v>0.30142051249265006</v>
      </c>
      <c r="W29" s="117">
        <f t="shared" si="2"/>
        <v>5.099266111942297</v>
      </c>
    </row>
    <row r="30" spans="1:23" ht="15">
      <c r="A30" s="134">
        <v>21</v>
      </c>
      <c r="B30" s="125" t="s">
        <v>162</v>
      </c>
      <c r="C30" s="84" t="s">
        <v>253</v>
      </c>
      <c r="D30" s="84" t="s">
        <v>259</v>
      </c>
      <c r="E30" s="84"/>
      <c r="F30" s="111" t="s">
        <v>8</v>
      </c>
      <c r="G30" s="118">
        <v>0.8</v>
      </c>
      <c r="H30" s="116">
        <v>0.42</v>
      </c>
      <c r="I30" s="119">
        <v>0.65</v>
      </c>
      <c r="J30" s="113">
        <f>Value!I30</f>
        <v>13.835213512183753</v>
      </c>
      <c r="K30" s="114">
        <f>IF(G30&lt;H30,0,IF(G30&gt;I30,J30,(J30/(I30-H30))*(G30-H30)))</f>
        <v>13.835213512183753</v>
      </c>
      <c r="L30" s="115">
        <v>11</v>
      </c>
      <c r="M30" s="116">
        <f>Access!E30</f>
        <v>0.3432292146478061</v>
      </c>
      <c r="N30" s="117">
        <f t="shared" si="4"/>
        <v>4.7486494682715445</v>
      </c>
      <c r="O30" s="115">
        <v>48</v>
      </c>
      <c r="P30" s="116">
        <f>Knowledge!E30</f>
        <v>0.1950855323434242</v>
      </c>
      <c r="Q30" s="117">
        <f t="shared" si="0"/>
        <v>2.6990499931093033</v>
      </c>
      <c r="R30" s="115">
        <v>46</v>
      </c>
      <c r="S30" s="116">
        <f>Trust!E30</f>
        <v>0.2316141912488279</v>
      </c>
      <c r="T30" s="117">
        <f t="shared" si="1"/>
        <v>3.2044317883792957</v>
      </c>
      <c r="U30" s="115">
        <v>28</v>
      </c>
      <c r="V30" s="116">
        <f>Sensitivity!E30</f>
        <v>0.23007106175994174</v>
      </c>
      <c r="W30" s="117">
        <f t="shared" si="2"/>
        <v>3.183082262423609</v>
      </c>
    </row>
    <row r="31" spans="1:23" ht="30">
      <c r="A31" s="134">
        <v>22</v>
      </c>
      <c r="B31" s="125" t="s">
        <v>33</v>
      </c>
      <c r="C31" s="84" t="s">
        <v>253</v>
      </c>
      <c r="D31" s="84" t="s">
        <v>264</v>
      </c>
      <c r="E31" s="84" t="s">
        <v>265</v>
      </c>
      <c r="F31" s="111" t="s">
        <v>8</v>
      </c>
      <c r="G31" s="124">
        <v>0.34226190476190477</v>
      </c>
      <c r="H31" s="119">
        <v>0.31375</v>
      </c>
      <c r="I31" s="119">
        <v>0.45</v>
      </c>
      <c r="J31" s="113">
        <f>Value!I31</f>
        <v>11.172701193493205</v>
      </c>
      <c r="K31" s="114">
        <f>IF(G31&lt;H31,0,IF(G31&gt;I31,J31,(J31/(I31-H31))*(G31-H31)))</f>
        <v>2.3380182925658586</v>
      </c>
      <c r="L31" s="115">
        <v>7</v>
      </c>
      <c r="M31" s="116">
        <f>Access!E31</f>
        <v>0.4986084929769397</v>
      </c>
      <c r="N31" s="117">
        <f t="shared" si="4"/>
        <v>1.1657557774087806</v>
      </c>
      <c r="O31" s="115">
        <v>58</v>
      </c>
      <c r="P31" s="116">
        <f>Knowledge!E31</f>
        <v>0.03690109623880264</v>
      </c>
      <c r="Q31" s="117">
        <f t="shared" si="0"/>
        <v>0.08627543802205377</v>
      </c>
      <c r="R31" s="115">
        <v>55</v>
      </c>
      <c r="S31" s="116">
        <f>Trust!E31</f>
        <v>0.20660164701133923</v>
      </c>
      <c r="T31" s="117">
        <f t="shared" si="1"/>
        <v>0.48303842998674557</v>
      </c>
      <c r="U31" s="115">
        <v>26</v>
      </c>
      <c r="V31" s="116">
        <f>Sensitivity!E31</f>
        <v>0.2578887637729184</v>
      </c>
      <c r="W31" s="117">
        <f t="shared" si="2"/>
        <v>0.6029486471482788</v>
      </c>
    </row>
    <row r="32" spans="1:23" ht="30">
      <c r="A32" s="134">
        <v>23</v>
      </c>
      <c r="B32" s="125" t="s">
        <v>163</v>
      </c>
      <c r="C32" s="84" t="s">
        <v>266</v>
      </c>
      <c r="D32" s="84" t="s">
        <v>267</v>
      </c>
      <c r="E32" s="84" t="s">
        <v>268</v>
      </c>
      <c r="F32" s="111" t="s">
        <v>9</v>
      </c>
      <c r="G32" s="124">
        <v>0.7550371155885471</v>
      </c>
      <c r="H32" s="119">
        <v>0.61375</v>
      </c>
      <c r="I32" s="119">
        <v>0.81875</v>
      </c>
      <c r="J32" s="113">
        <f>Value!I32</f>
        <v>10.990397387115452</v>
      </c>
      <c r="K32" s="114">
        <f>IF(G32&lt;H32,0,IF(G32&gt;I32,J32,(J32/(I32-H32))*(G32-H32)))</f>
        <v>7.574641687792426</v>
      </c>
      <c r="L32" s="115">
        <v>60</v>
      </c>
      <c r="M32" s="116">
        <f>Access!E32</f>
        <v>0.2663372833190229</v>
      </c>
      <c r="N32" s="117">
        <f t="shared" si="4"/>
        <v>2.017409489241653</v>
      </c>
      <c r="O32" s="115">
        <v>41</v>
      </c>
      <c r="P32" s="116">
        <f>Knowledge!E32</f>
        <v>0.35817942364110567</v>
      </c>
      <c r="Q32" s="117">
        <f t="shared" si="0"/>
        <v>2.713080794021383</v>
      </c>
      <c r="R32" s="115">
        <v>53</v>
      </c>
      <c r="S32" s="116">
        <f>Trust!E32</f>
        <v>0.2432393020913283</v>
      </c>
      <c r="T32" s="117">
        <f t="shared" si="1"/>
        <v>1.8424505577305108</v>
      </c>
      <c r="U32" s="115">
        <v>57</v>
      </c>
      <c r="V32" s="116">
        <f>Sensitivity!E32</f>
        <v>0.13224399094854306</v>
      </c>
      <c r="W32" s="117">
        <f t="shared" si="2"/>
        <v>1.0017008467988786</v>
      </c>
    </row>
    <row r="33" spans="1:23" ht="30">
      <c r="A33" s="134">
        <v>24</v>
      </c>
      <c r="B33" s="125" t="s">
        <v>35</v>
      </c>
      <c r="C33" s="84" t="s">
        <v>266</v>
      </c>
      <c r="D33" s="84" t="s">
        <v>269</v>
      </c>
      <c r="E33" s="84" t="s">
        <v>270</v>
      </c>
      <c r="F33" s="111" t="s">
        <v>9</v>
      </c>
      <c r="G33" s="124">
        <v>0.814526588845655</v>
      </c>
      <c r="H33" s="119">
        <v>0.60125</v>
      </c>
      <c r="I33" s="119">
        <v>0.85</v>
      </c>
      <c r="J33" s="113">
        <f>Value!I33</f>
        <v>15.493686173546156</v>
      </c>
      <c r="K33" s="114">
        <f>IF(G33&lt;H33,0,IF(G33&gt;I33,J33,(J33/(I33-H33))*(G33-H33)))</f>
        <v>13.28418305824729</v>
      </c>
      <c r="L33" s="115">
        <v>53</v>
      </c>
      <c r="M33" s="116">
        <f>Access!E33</f>
        <v>0.1778552997676185</v>
      </c>
      <c r="N33" s="117">
        <f t="shared" si="4"/>
        <v>2.3626623599924907</v>
      </c>
      <c r="O33" s="115">
        <v>16</v>
      </c>
      <c r="P33" s="116">
        <f>Knowledge!E33</f>
        <v>0.3393062682720908</v>
      </c>
      <c r="Q33" s="117">
        <f t="shared" si="0"/>
        <v>4.507406580537219</v>
      </c>
      <c r="R33" s="115">
        <v>23</v>
      </c>
      <c r="S33" s="116">
        <f>Trust!E33</f>
        <v>0.28659357731987367</v>
      </c>
      <c r="T33" s="117">
        <f t="shared" si="1"/>
        <v>3.8071615444351505</v>
      </c>
      <c r="U33" s="115">
        <v>22</v>
      </c>
      <c r="V33" s="116">
        <f>Sensitivity!E33</f>
        <v>0.19624485464041708</v>
      </c>
      <c r="W33" s="117">
        <f t="shared" si="2"/>
        <v>2.6069525732824306</v>
      </c>
    </row>
    <row r="34" spans="1:23" ht="30">
      <c r="A34" s="134">
        <v>25</v>
      </c>
      <c r="B34" s="125" t="s">
        <v>36</v>
      </c>
      <c r="C34" s="84" t="s">
        <v>266</v>
      </c>
      <c r="D34" s="84" t="s">
        <v>271</v>
      </c>
      <c r="E34" s="84" t="s">
        <v>272</v>
      </c>
      <c r="F34" s="111" t="s">
        <v>9</v>
      </c>
      <c r="G34" s="124">
        <v>0.6852917009038619</v>
      </c>
      <c r="H34" s="119">
        <v>0.5825</v>
      </c>
      <c r="I34" s="119">
        <v>0.83125</v>
      </c>
      <c r="J34" s="113">
        <f>Value!I34</f>
        <v>15.360098576842125</v>
      </c>
      <c r="K34" s="114">
        <f>IF(G34&lt;H34,0,IF(G34&gt;I34,J34,(J34/(I34-H34))*(G34-H34)))</f>
        <v>6.347299130711922</v>
      </c>
      <c r="L34" s="115">
        <v>51</v>
      </c>
      <c r="M34" s="116">
        <f>Access!E34</f>
        <v>0.18189381286398096</v>
      </c>
      <c r="N34" s="117">
        <f t="shared" si="4"/>
        <v>1.1545344402734232</v>
      </c>
      <c r="O34" s="115">
        <v>14</v>
      </c>
      <c r="P34" s="116">
        <f>Knowledge!E34</f>
        <v>0.3470108056678565</v>
      </c>
      <c r="Q34" s="117">
        <f t="shared" si="0"/>
        <v>2.202581385163229</v>
      </c>
      <c r="R34" s="115">
        <v>24</v>
      </c>
      <c r="S34" s="116">
        <f>Trust!E34</f>
        <v>0.2871195248620029</v>
      </c>
      <c r="T34" s="117">
        <f t="shared" si="1"/>
        <v>1.8224335105670109</v>
      </c>
      <c r="U34" s="115">
        <v>27</v>
      </c>
      <c r="V34" s="116">
        <f>Sensitivity!E34</f>
        <v>0.18397585660615956</v>
      </c>
      <c r="W34" s="117">
        <f t="shared" si="2"/>
        <v>1.1677497947082578</v>
      </c>
    </row>
    <row r="35" spans="1:23" ht="30">
      <c r="A35" s="134">
        <v>26</v>
      </c>
      <c r="B35" s="125" t="s">
        <v>37</v>
      </c>
      <c r="C35" s="84" t="s">
        <v>266</v>
      </c>
      <c r="D35" s="84" t="s">
        <v>273</v>
      </c>
      <c r="E35" s="84" t="s">
        <v>274</v>
      </c>
      <c r="F35" s="111" t="s">
        <v>9</v>
      </c>
      <c r="G35" s="124">
        <v>1</v>
      </c>
      <c r="H35" s="119">
        <v>0.7825</v>
      </c>
      <c r="I35" s="119">
        <v>0.9875</v>
      </c>
      <c r="J35" s="113">
        <f>Value!I35</f>
        <v>15.015434639639935</v>
      </c>
      <c r="K35" s="114">
        <f>IF(G35&lt;H35,0,IF(G35&gt;=I35,J35,(J35/(I35-H35))*(G35-H35)))</f>
        <v>15.015434639639935</v>
      </c>
      <c r="L35" s="115">
        <v>49</v>
      </c>
      <c r="M35" s="116">
        <f>Access!E35</f>
        <v>0.19163879675155124</v>
      </c>
      <c r="N35" s="117">
        <f t="shared" si="4"/>
        <v>2.8775398270421593</v>
      </c>
      <c r="O35" s="115">
        <v>22</v>
      </c>
      <c r="P35" s="116">
        <f>Knowledge!E35</f>
        <v>0.34625678445112446</v>
      </c>
      <c r="Q35" s="117">
        <f t="shared" si="0"/>
        <v>5.199196115457752</v>
      </c>
      <c r="R35" s="115">
        <v>33</v>
      </c>
      <c r="S35" s="116">
        <f>Trust!E35</f>
        <v>0.2816397833241896</v>
      </c>
      <c r="T35" s="117">
        <f t="shared" si="1"/>
        <v>4.228943758426722</v>
      </c>
      <c r="U35" s="115">
        <v>29</v>
      </c>
      <c r="V35" s="116">
        <f>Sensitivity!E35</f>
        <v>0.18046463547313457</v>
      </c>
      <c r="W35" s="117">
        <f t="shared" si="2"/>
        <v>2.7097549387132984</v>
      </c>
    </row>
    <row r="36" spans="1:23" ht="30">
      <c r="A36" s="134">
        <v>27</v>
      </c>
      <c r="B36" s="125" t="s">
        <v>38</v>
      </c>
      <c r="C36" s="84" t="s">
        <v>266</v>
      </c>
      <c r="D36" s="84" t="s">
        <v>275</v>
      </c>
      <c r="E36" s="84" t="s">
        <v>276</v>
      </c>
      <c r="F36" s="111" t="s">
        <v>9</v>
      </c>
      <c r="G36" s="124">
        <v>0.7797752808988764</v>
      </c>
      <c r="H36" s="119">
        <v>0.48875</v>
      </c>
      <c r="I36" s="119">
        <v>0.8</v>
      </c>
      <c r="J36" s="113">
        <f>Value!I36</f>
        <v>14.703606320529524</v>
      </c>
      <c r="K36" s="114">
        <f>IF(G36&lt;H36,0,IF(G36&gt;I36,J36,(J36/(I36-H36))*(G36-H36)))</f>
        <v>13.748180432638067</v>
      </c>
      <c r="L36" s="115">
        <v>59</v>
      </c>
      <c r="M36" s="116">
        <f>Access!E36</f>
        <v>0.1804709412895009</v>
      </c>
      <c r="N36" s="117">
        <f t="shared" si="4"/>
        <v>2.4811470636960897</v>
      </c>
      <c r="O36" s="115">
        <v>23</v>
      </c>
      <c r="P36" s="116">
        <f>Knowledge!E36</f>
        <v>0.35137400894205995</v>
      </c>
      <c r="Q36" s="117">
        <f t="shared" si="0"/>
        <v>4.830753274274822</v>
      </c>
      <c r="R36" s="115">
        <v>27</v>
      </c>
      <c r="S36" s="116">
        <f>Trust!E36</f>
        <v>0.29583019486042317</v>
      </c>
      <c r="T36" s="117">
        <f t="shared" si="1"/>
        <v>4.067126896363576</v>
      </c>
      <c r="U36" s="115">
        <v>31</v>
      </c>
      <c r="V36" s="116">
        <f>Sensitivity!E36</f>
        <v>0.172324854908016</v>
      </c>
      <c r="W36" s="117">
        <f t="shared" si="2"/>
        <v>2.3691531983035796</v>
      </c>
    </row>
    <row r="37" spans="1:23" ht="30">
      <c r="A37" s="134">
        <v>28</v>
      </c>
      <c r="B37" s="125" t="s">
        <v>39</v>
      </c>
      <c r="C37" s="84" t="s">
        <v>253</v>
      </c>
      <c r="D37" s="84" t="s">
        <v>273</v>
      </c>
      <c r="E37" s="84" t="s">
        <v>277</v>
      </c>
      <c r="F37" s="111" t="s">
        <v>10</v>
      </c>
      <c r="G37" s="124">
        <v>1</v>
      </c>
      <c r="H37" s="119">
        <v>0.8324999999999999</v>
      </c>
      <c r="I37" s="119">
        <v>1</v>
      </c>
      <c r="J37" s="113">
        <f>Value!I37</f>
        <v>15.520902061031872</v>
      </c>
      <c r="K37" s="114">
        <f>IF(G37&lt;H37,0,IF(G37&gt;=I37,J37,(J37/(I37-H37))*(G37-H37)))</f>
        <v>15.520902061031872</v>
      </c>
      <c r="L37" s="115">
        <v>58</v>
      </c>
      <c r="M37" s="116">
        <f>Access!E37</f>
        <v>0.17261166870022854</v>
      </c>
      <c r="N37" s="117">
        <f t="shared" si="4"/>
        <v>2.679088804487528</v>
      </c>
      <c r="O37" s="115">
        <v>30</v>
      </c>
      <c r="P37" s="116">
        <f>Knowledge!E37</f>
        <v>0.3236250160969446</v>
      </c>
      <c r="Q37" s="117">
        <f t="shared" si="0"/>
        <v>5.022952179340541</v>
      </c>
      <c r="R37" s="115">
        <v>20</v>
      </c>
      <c r="S37" s="116">
        <f>Trust!E37</f>
        <v>0.28949688140933144</v>
      </c>
      <c r="T37" s="117">
        <f t="shared" si="1"/>
        <v>4.493252743328392</v>
      </c>
      <c r="U37" s="115">
        <v>21</v>
      </c>
      <c r="V37" s="116">
        <f>Sensitivity!E37</f>
        <v>0.2142664337934954</v>
      </c>
      <c r="W37" s="117">
        <f t="shared" si="2"/>
        <v>3.3256083338754117</v>
      </c>
    </row>
    <row r="38" spans="1:23" ht="30">
      <c r="A38" s="134">
        <v>29</v>
      </c>
      <c r="B38" s="125" t="s">
        <v>40</v>
      </c>
      <c r="C38" s="84" t="s">
        <v>253</v>
      </c>
      <c r="D38" s="84" t="s">
        <v>278</v>
      </c>
      <c r="E38" s="84" t="s">
        <v>279</v>
      </c>
      <c r="F38" s="111" t="s">
        <v>4</v>
      </c>
      <c r="G38" s="124">
        <v>0.65625</v>
      </c>
      <c r="H38" s="119">
        <v>0.62</v>
      </c>
      <c r="I38" s="119">
        <v>0.8225</v>
      </c>
      <c r="J38" s="113">
        <f>Value!I38</f>
        <v>13.151216531688684</v>
      </c>
      <c r="K38" s="114">
        <f aca="true" t="shared" si="5" ref="K38:K46">IF(G38&lt;H38,0,IF(G38&gt;I38,J38,(J38/(I38-H38))*(G38-H38)))</f>
        <v>2.3542301198701967</v>
      </c>
      <c r="L38" s="115">
        <v>57</v>
      </c>
      <c r="M38" s="116">
        <f>Access!E38</f>
        <v>0.23831321167189268</v>
      </c>
      <c r="N38" s="117">
        <f t="shared" si="4"/>
        <v>0.5610441408809714</v>
      </c>
      <c r="O38" s="115">
        <v>31</v>
      </c>
      <c r="P38" s="116">
        <f>Knowledge!E38</f>
        <v>0.3655694352413354</v>
      </c>
      <c r="Q38" s="117">
        <f t="shared" si="0"/>
        <v>0.8606345753490892</v>
      </c>
      <c r="R38" s="115">
        <v>43</v>
      </c>
      <c r="S38" s="116">
        <f>Trust!E38</f>
        <v>0.2885453102772714</v>
      </c>
      <c r="T38" s="117">
        <f t="shared" si="1"/>
        <v>0.6793020604020438</v>
      </c>
      <c r="U38" s="115">
        <v>56</v>
      </c>
      <c r="V38" s="116">
        <f>Sensitivity!E38</f>
        <v>0.10757204280950051</v>
      </c>
      <c r="W38" s="117">
        <f t="shared" si="2"/>
        <v>0.25324934323809234</v>
      </c>
    </row>
    <row r="39" spans="1:23" ht="30">
      <c r="A39" s="134">
        <v>30</v>
      </c>
      <c r="B39" s="125" t="s">
        <v>41</v>
      </c>
      <c r="C39" s="84" t="s">
        <v>280</v>
      </c>
      <c r="D39" s="84" t="s">
        <v>281</v>
      </c>
      <c r="E39" s="84" t="s">
        <v>282</v>
      </c>
      <c r="F39" s="111" t="s">
        <v>10</v>
      </c>
      <c r="G39" s="124">
        <v>0.8635097493036211</v>
      </c>
      <c r="H39" s="119">
        <v>0.58875</v>
      </c>
      <c r="I39" s="119">
        <v>0.8750000000000001</v>
      </c>
      <c r="J39" s="113">
        <f>Value!I39</f>
        <v>13.618606429508588</v>
      </c>
      <c r="K39" s="114">
        <f t="shared" si="5"/>
        <v>13.071947208511656</v>
      </c>
      <c r="L39" s="115">
        <v>42</v>
      </c>
      <c r="M39" s="116">
        <f>Access!E39</f>
        <v>0.2185807596193885</v>
      </c>
      <c r="N39" s="117">
        <f t="shared" si="4"/>
        <v>2.857276150541023</v>
      </c>
      <c r="O39" s="115">
        <v>36</v>
      </c>
      <c r="P39" s="116">
        <f>Knowledge!E39</f>
        <v>0.36883011527940807</v>
      </c>
      <c r="Q39" s="117">
        <f t="shared" si="0"/>
        <v>4.8213277958416905</v>
      </c>
      <c r="R39" s="115">
        <v>29</v>
      </c>
      <c r="S39" s="116">
        <f>Trust!E39</f>
        <v>0.3040575983227761</v>
      </c>
      <c r="T39" s="117">
        <f t="shared" si="1"/>
        <v>3.9746248736221714</v>
      </c>
      <c r="U39" s="115">
        <v>55</v>
      </c>
      <c r="V39" s="116">
        <f>Sensitivity!E39</f>
        <v>0.10853152677842719</v>
      </c>
      <c r="W39" s="117">
        <f t="shared" si="2"/>
        <v>1.4187183885067693</v>
      </c>
    </row>
    <row r="40" spans="1:23" ht="30">
      <c r="A40" s="134">
        <v>31</v>
      </c>
      <c r="B40" s="125" t="s">
        <v>42</v>
      </c>
      <c r="C40" s="84" t="s">
        <v>280</v>
      </c>
      <c r="D40" s="84" t="s">
        <v>281</v>
      </c>
      <c r="E40" s="84" t="s">
        <v>283</v>
      </c>
      <c r="F40" s="111" t="s">
        <v>4</v>
      </c>
      <c r="G40" s="124">
        <v>0.713091922005571</v>
      </c>
      <c r="H40" s="119">
        <v>0.5750000000000001</v>
      </c>
      <c r="I40" s="119">
        <v>0.8175</v>
      </c>
      <c r="J40" s="113">
        <f>Value!I40</f>
        <v>13.543168050887015</v>
      </c>
      <c r="K40" s="114">
        <f t="shared" si="5"/>
        <v>7.712173633779096</v>
      </c>
      <c r="L40" s="115">
        <v>44</v>
      </c>
      <c r="M40" s="116">
        <f>Access!E40</f>
        <v>0.21854231148509487</v>
      </c>
      <c r="N40" s="117">
        <f t="shared" si="4"/>
        <v>1.6854362525004871</v>
      </c>
      <c r="O40" s="115">
        <v>35</v>
      </c>
      <c r="P40" s="116">
        <f>Knowledge!E40</f>
        <v>0.3814812811402639</v>
      </c>
      <c r="Q40" s="117">
        <f t="shared" si="0"/>
        <v>2.9420498781902142</v>
      </c>
      <c r="R40" s="115">
        <v>41</v>
      </c>
      <c r="S40" s="116">
        <f>Trust!E40</f>
        <v>0.2877221630373031</v>
      </c>
      <c r="T40" s="117">
        <f t="shared" si="1"/>
        <v>2.218963279630179</v>
      </c>
      <c r="U40" s="115">
        <v>54</v>
      </c>
      <c r="V40" s="116">
        <f>Sensitivity!E40</f>
        <v>0.11225424433733815</v>
      </c>
      <c r="W40" s="117">
        <f t="shared" si="2"/>
        <v>0.8657242234582156</v>
      </c>
    </row>
    <row r="41" spans="1:23" ht="30">
      <c r="A41" s="134">
        <v>32</v>
      </c>
      <c r="B41" s="125" t="s">
        <v>43</v>
      </c>
      <c r="C41" s="84" t="s">
        <v>280</v>
      </c>
      <c r="D41" s="84" t="s">
        <v>281</v>
      </c>
      <c r="E41" s="84" t="s">
        <v>284</v>
      </c>
      <c r="F41" s="111" t="s">
        <v>10</v>
      </c>
      <c r="G41" s="124">
        <v>0.4735376044568245</v>
      </c>
      <c r="H41" s="119">
        <v>0.48750000000000004</v>
      </c>
      <c r="I41" s="119">
        <v>0.7000000000000001</v>
      </c>
      <c r="J41" s="113">
        <f>Value!I41</f>
        <v>14.187999495555905</v>
      </c>
      <c r="K41" s="114">
        <f t="shared" si="5"/>
        <v>0</v>
      </c>
      <c r="L41" s="115">
        <v>46</v>
      </c>
      <c r="M41" s="116">
        <f>Access!E41</f>
        <v>0.2068114056615039</v>
      </c>
      <c r="N41" s="117">
        <f t="shared" si="4"/>
        <v>0</v>
      </c>
      <c r="O41" s="115">
        <v>33</v>
      </c>
      <c r="P41" s="116">
        <f>Knowledge!E41</f>
        <v>0.3673375495727947</v>
      </c>
      <c r="Q41" s="117">
        <f t="shared" si="0"/>
        <v>0</v>
      </c>
      <c r="R41" s="115">
        <v>25</v>
      </c>
      <c r="S41" s="116">
        <f>Trust!E41</f>
        <v>0.3060487166658276</v>
      </c>
      <c r="T41" s="117">
        <f t="shared" si="1"/>
        <v>0</v>
      </c>
      <c r="U41" s="115">
        <v>45</v>
      </c>
      <c r="V41" s="116">
        <f>Sensitivity!E41</f>
        <v>0.11980232809987379</v>
      </c>
      <c r="W41" s="117">
        <f t="shared" si="2"/>
        <v>0</v>
      </c>
    </row>
    <row r="42" spans="1:23" ht="15">
      <c r="A42" s="134">
        <v>33</v>
      </c>
      <c r="B42" s="125" t="s">
        <v>166</v>
      </c>
      <c r="C42" s="84" t="s">
        <v>285</v>
      </c>
      <c r="D42" s="84" t="s">
        <v>286</v>
      </c>
      <c r="E42" s="84" t="s">
        <v>287</v>
      </c>
      <c r="F42" s="111" t="s">
        <v>10</v>
      </c>
      <c r="G42" s="124">
        <v>0.3588957055214724</v>
      </c>
      <c r="H42" s="119">
        <v>0.475</v>
      </c>
      <c r="I42" s="119">
        <v>0.71875</v>
      </c>
      <c r="J42" s="113">
        <f>Value!I42</f>
        <v>16.177154904464036</v>
      </c>
      <c r="K42" s="114">
        <f t="shared" si="5"/>
        <v>0</v>
      </c>
      <c r="L42" s="115">
        <v>35</v>
      </c>
      <c r="M42" s="116">
        <f>Access!E42</f>
        <v>0.19627779913252336</v>
      </c>
      <c r="N42" s="117">
        <f t="shared" si="4"/>
        <v>0</v>
      </c>
      <c r="O42" s="115">
        <v>13</v>
      </c>
      <c r="P42" s="116">
        <f>Knowledge!E42</f>
        <v>0.35407511133053343</v>
      </c>
      <c r="Q42" s="117">
        <f t="shared" si="0"/>
        <v>0</v>
      </c>
      <c r="R42" s="115">
        <v>15</v>
      </c>
      <c r="S42" s="116">
        <f>Trust!E42</f>
        <v>0.30498364807046824</v>
      </c>
      <c r="T42" s="117">
        <f t="shared" si="1"/>
        <v>0</v>
      </c>
      <c r="U42" s="115">
        <v>32</v>
      </c>
      <c r="V42" s="116">
        <f>Sensitivity!E42</f>
        <v>0.14466344146647492</v>
      </c>
      <c r="W42" s="117">
        <f t="shared" si="2"/>
        <v>0</v>
      </c>
    </row>
    <row r="43" spans="1:23" ht="15">
      <c r="A43" s="134">
        <v>34</v>
      </c>
      <c r="B43" s="125" t="s">
        <v>168</v>
      </c>
      <c r="C43" s="84" t="s">
        <v>285</v>
      </c>
      <c r="D43" s="84" t="s">
        <v>288</v>
      </c>
      <c r="E43" s="84" t="s">
        <v>289</v>
      </c>
      <c r="F43" s="111" t="s">
        <v>4</v>
      </c>
      <c r="G43" s="124">
        <v>0.6822784810126582</v>
      </c>
      <c r="H43" s="119">
        <v>0.525</v>
      </c>
      <c r="I43" s="119">
        <v>0.78125</v>
      </c>
      <c r="J43" s="113">
        <f>Value!I43</f>
        <v>16.839276218976973</v>
      </c>
      <c r="K43" s="114">
        <f t="shared" si="5"/>
        <v>10.335437210042054</v>
      </c>
      <c r="L43" s="115">
        <v>26</v>
      </c>
      <c r="M43" s="116">
        <f>Access!E43</f>
        <v>0.20893137464352193</v>
      </c>
      <c r="N43" s="117">
        <f t="shared" si="4"/>
        <v>2.1593971038358934</v>
      </c>
      <c r="O43" s="115">
        <v>3</v>
      </c>
      <c r="P43" s="116">
        <f>Knowledge!E43</f>
        <v>0.3601882345817672</v>
      </c>
      <c r="Q43" s="117">
        <f t="shared" si="0"/>
        <v>3.7227028823157524</v>
      </c>
      <c r="R43" s="115">
        <v>13</v>
      </c>
      <c r="S43" s="116">
        <f>Trust!E43</f>
        <v>0.3164609043765032</v>
      </c>
      <c r="T43" s="117">
        <f t="shared" si="1"/>
        <v>3.2707618066164716</v>
      </c>
      <c r="U43" s="115">
        <v>42</v>
      </c>
      <c r="V43" s="116">
        <f>Sensitivity!E43</f>
        <v>0.11441948639820763</v>
      </c>
      <c r="W43" s="117">
        <f t="shared" si="2"/>
        <v>1.1825754172739358</v>
      </c>
    </row>
    <row r="44" spans="1:23" ht="15">
      <c r="A44" s="134">
        <v>35</v>
      </c>
      <c r="B44" s="125" t="s">
        <v>46</v>
      </c>
      <c r="C44" s="84" t="s">
        <v>285</v>
      </c>
      <c r="D44" s="84" t="s">
        <v>290</v>
      </c>
      <c r="E44" s="84" t="s">
        <v>291</v>
      </c>
      <c r="F44" s="111" t="s">
        <v>4</v>
      </c>
      <c r="G44" s="124">
        <v>0.7290533188248096</v>
      </c>
      <c r="H44" s="119">
        <v>0.5625</v>
      </c>
      <c r="I44" s="119">
        <v>0.8275</v>
      </c>
      <c r="J44" s="113">
        <f>Value!I44</f>
        <v>15.591896010171183</v>
      </c>
      <c r="K44" s="114">
        <f t="shared" si="5"/>
        <v>9.799554819869124</v>
      </c>
      <c r="L44" s="115">
        <v>28</v>
      </c>
      <c r="M44" s="116">
        <f>Access!E44</f>
        <v>0.21946417738620275</v>
      </c>
      <c r="N44" s="117">
        <f t="shared" si="4"/>
        <v>2.1506512372935758</v>
      </c>
      <c r="O44" s="115">
        <v>7</v>
      </c>
      <c r="P44" s="116">
        <f>Knowledge!E44</f>
        <v>0.3783463098423983</v>
      </c>
      <c r="Q44" s="117">
        <f t="shared" si="0"/>
        <v>3.7076254041957712</v>
      </c>
      <c r="R44" s="115">
        <v>30</v>
      </c>
      <c r="S44" s="116">
        <f>Trust!E44</f>
        <v>0.29802685153767305</v>
      </c>
      <c r="T44" s="117">
        <f t="shared" si="1"/>
        <v>2.920530469436424</v>
      </c>
      <c r="U44" s="115">
        <v>48</v>
      </c>
      <c r="V44" s="116">
        <f>Sensitivity!E44</f>
        <v>0.10416266123372597</v>
      </c>
      <c r="W44" s="117">
        <f t="shared" si="2"/>
        <v>1.020747708943354</v>
      </c>
    </row>
    <row r="45" spans="1:23" ht="15">
      <c r="A45" s="134">
        <v>36</v>
      </c>
      <c r="B45" s="125" t="s">
        <v>47</v>
      </c>
      <c r="C45" s="84" t="s">
        <v>285</v>
      </c>
      <c r="D45" s="84" t="s">
        <v>292</v>
      </c>
      <c r="E45" s="84" t="s">
        <v>293</v>
      </c>
      <c r="F45" s="111" t="s">
        <v>10</v>
      </c>
      <c r="G45" s="124">
        <v>0.5847750865051903</v>
      </c>
      <c r="H45" s="119">
        <v>0.46875</v>
      </c>
      <c r="I45" s="119">
        <v>0.7</v>
      </c>
      <c r="J45" s="113">
        <f>Value!I45</f>
        <v>14.882141825545547</v>
      </c>
      <c r="K45" s="114">
        <f t="shared" si="5"/>
        <v>7.466818562989979</v>
      </c>
      <c r="L45" s="115">
        <v>50</v>
      </c>
      <c r="M45" s="116">
        <f>Access!E45</f>
        <v>0.18668779993722423</v>
      </c>
      <c r="N45" s="117">
        <f t="shared" si="4"/>
        <v>1.3939639300550253</v>
      </c>
      <c r="O45" s="115">
        <v>8</v>
      </c>
      <c r="P45" s="116">
        <f>Knowledge!E45</f>
        <v>0.3908073152403781</v>
      </c>
      <c r="Q45" s="117">
        <f t="shared" si="0"/>
        <v>2.9180873159891316</v>
      </c>
      <c r="R45" s="115">
        <v>40</v>
      </c>
      <c r="S45" s="116">
        <f>Trust!E45</f>
        <v>0.2900823553491227</v>
      </c>
      <c r="T45" s="117">
        <f t="shared" si="1"/>
        <v>2.165992315716685</v>
      </c>
      <c r="U45" s="115">
        <v>41</v>
      </c>
      <c r="V45" s="116">
        <f>Sensitivity!E45</f>
        <v>0.1324225294732749</v>
      </c>
      <c r="W45" s="117">
        <f t="shared" si="2"/>
        <v>0.9887750012291366</v>
      </c>
    </row>
    <row r="46" spans="1:23" ht="30">
      <c r="A46" s="134">
        <v>37</v>
      </c>
      <c r="B46" s="125" t="s">
        <v>48</v>
      </c>
      <c r="C46" s="84" t="s">
        <v>285</v>
      </c>
      <c r="D46" s="84" t="s">
        <v>294</v>
      </c>
      <c r="E46" s="84" t="s">
        <v>295</v>
      </c>
      <c r="F46" s="111" t="s">
        <v>4</v>
      </c>
      <c r="G46" s="118">
        <v>0.8104504504504505</v>
      </c>
      <c r="H46" s="119">
        <v>0.5625</v>
      </c>
      <c r="I46" s="119">
        <v>0.79375</v>
      </c>
      <c r="J46" s="113">
        <f>Value!I46</f>
        <v>13.30809105676527</v>
      </c>
      <c r="K46" s="114">
        <f t="shared" si="5"/>
        <v>13.30809105676527</v>
      </c>
      <c r="L46" s="115">
        <v>45</v>
      </c>
      <c r="M46" s="116">
        <f>Access!E46</f>
        <v>0.216357980937348</v>
      </c>
      <c r="N46" s="117">
        <f t="shared" si="4"/>
        <v>2.879311711172112</v>
      </c>
      <c r="O46" s="115">
        <v>40</v>
      </c>
      <c r="P46" s="116">
        <f>Knowledge!E46</f>
        <v>0.36123648826911114</v>
      </c>
      <c r="Q46" s="117">
        <f t="shared" si="0"/>
        <v>4.807368078911451</v>
      </c>
      <c r="R46" s="115">
        <v>50</v>
      </c>
      <c r="S46" s="116">
        <f>Trust!E46</f>
        <v>0.2612637493116084</v>
      </c>
      <c r="T46" s="117">
        <f t="shared" si="1"/>
        <v>3.476921765670779</v>
      </c>
      <c r="U46" s="115">
        <v>34</v>
      </c>
      <c r="V46" s="116">
        <f>Sensitivity!E46</f>
        <v>0.16114178148193253</v>
      </c>
      <c r="W46" s="117">
        <f t="shared" si="2"/>
        <v>2.1444895010109297</v>
      </c>
    </row>
    <row r="47" spans="1:23" ht="15">
      <c r="A47" s="134"/>
      <c r="B47" s="125" t="s">
        <v>49</v>
      </c>
      <c r="C47" s="84"/>
      <c r="D47" s="84"/>
      <c r="E47" s="84"/>
      <c r="F47" s="111"/>
      <c r="G47" s="115"/>
      <c r="H47" s="119"/>
      <c r="I47" s="119"/>
      <c r="J47" s="113">
        <f>Value!I47</f>
        <v>0</v>
      </c>
      <c r="K47" s="114"/>
      <c r="L47" s="115"/>
      <c r="M47" s="116">
        <f>Access!E47</f>
        <v>0</v>
      </c>
      <c r="N47" s="117"/>
      <c r="O47" s="115"/>
      <c r="P47" s="116">
        <f>Knowledge!E47</f>
        <v>0</v>
      </c>
      <c r="Q47" s="117"/>
      <c r="R47" s="115"/>
      <c r="S47" s="116">
        <f>Trust!E47</f>
        <v>0</v>
      </c>
      <c r="T47" s="117"/>
      <c r="U47" s="115"/>
      <c r="V47" s="116">
        <f>Sensitivity!E47</f>
        <v>0</v>
      </c>
      <c r="W47" s="117"/>
    </row>
    <row r="48" spans="1:23" ht="30">
      <c r="A48" s="134">
        <v>38</v>
      </c>
      <c r="B48" s="125" t="s">
        <v>50</v>
      </c>
      <c r="C48" s="84" t="s">
        <v>285</v>
      </c>
      <c r="D48" s="84" t="s">
        <v>296</v>
      </c>
      <c r="E48" s="84" t="s">
        <v>297</v>
      </c>
      <c r="F48" s="111" t="s">
        <v>10</v>
      </c>
      <c r="G48" s="124">
        <v>0.9180327868852459</v>
      </c>
      <c r="H48" s="119">
        <v>0.69375</v>
      </c>
      <c r="I48" s="119">
        <v>0.8937500000000002</v>
      </c>
      <c r="J48" s="113">
        <f>Value!I48</f>
        <v>15.104255035778339</v>
      </c>
      <c r="K48" s="114">
        <f aca="true" t="shared" si="6" ref="K48:K59">IF(G48&lt;H48,0,IF(G48&gt;I48,J48,(J48/(I48-H48))*(G48-H48)))</f>
        <v>15.104255035778339</v>
      </c>
      <c r="L48" s="115">
        <v>34</v>
      </c>
      <c r="M48" s="116">
        <f>Access!E48</f>
        <v>0.21697706235734676</v>
      </c>
      <c r="N48" s="117">
        <f t="shared" si="4"/>
        <v>3.2772768867593456</v>
      </c>
      <c r="O48" s="115">
        <v>20</v>
      </c>
      <c r="P48" s="116">
        <f>Knowledge!E48</f>
        <v>0.3740586360884021</v>
      </c>
      <c r="Q48" s="117">
        <f aca="true" t="shared" si="7" ref="Q48:Q70">P48*$K48</f>
        <v>5.649877037814624</v>
      </c>
      <c r="R48" s="115">
        <v>31</v>
      </c>
      <c r="S48" s="116">
        <f>Trust!E48</f>
        <v>0.3059820813532507</v>
      </c>
      <c r="T48" s="117">
        <f aca="true" t="shared" si="8" ref="T48:T70">S48*$K48</f>
        <v>4.621631393137775</v>
      </c>
      <c r="U48" s="115">
        <v>52</v>
      </c>
      <c r="V48" s="116">
        <f>Sensitivity!E48</f>
        <v>0.10298222020100044</v>
      </c>
      <c r="W48" s="117">
        <f aca="true" t="shared" si="9" ref="W48:W70">V48*$K48</f>
        <v>1.5554697180665946</v>
      </c>
    </row>
    <row r="49" spans="1:23" ht="30">
      <c r="A49" s="134">
        <v>39</v>
      </c>
      <c r="B49" s="125" t="s">
        <v>51</v>
      </c>
      <c r="C49" s="84" t="s">
        <v>285</v>
      </c>
      <c r="D49" s="84" t="s">
        <v>296</v>
      </c>
      <c r="E49" s="84" t="s">
        <v>297</v>
      </c>
      <c r="F49" s="111" t="s">
        <v>11</v>
      </c>
      <c r="G49" s="124">
        <v>0.8421052631578947</v>
      </c>
      <c r="H49" s="119">
        <v>0.5874999999999999</v>
      </c>
      <c r="I49" s="119">
        <v>0.8</v>
      </c>
      <c r="J49" s="113">
        <f>Value!I49</f>
        <v>15.350046808393659</v>
      </c>
      <c r="K49" s="114">
        <f t="shared" si="6"/>
        <v>15.350046808393659</v>
      </c>
      <c r="L49" s="115">
        <v>38</v>
      </c>
      <c r="M49" s="116">
        <f>Access!E49</f>
        <v>0.2068538552688873</v>
      </c>
      <c r="N49" s="117">
        <f t="shared" si="4"/>
        <v>3.1752163608741073</v>
      </c>
      <c r="O49" s="115">
        <v>12</v>
      </c>
      <c r="P49" s="116">
        <f>Knowledge!E49</f>
        <v>0.37889460302412126</v>
      </c>
      <c r="Q49" s="117">
        <f t="shared" si="7"/>
        <v>5.816049891867995</v>
      </c>
      <c r="R49" s="115">
        <v>26</v>
      </c>
      <c r="S49" s="116">
        <f>Trust!E49</f>
        <v>0.3099379296764456</v>
      </c>
      <c r="T49" s="117">
        <f t="shared" si="8"/>
        <v>4.757561728230062</v>
      </c>
      <c r="U49" s="115">
        <v>50</v>
      </c>
      <c r="V49" s="116">
        <f>Sensitivity!E49</f>
        <v>0.10431361203054587</v>
      </c>
      <c r="W49" s="117">
        <f t="shared" si="9"/>
        <v>1.601218827421495</v>
      </c>
    </row>
    <row r="50" spans="1:23" ht="30">
      <c r="A50" s="134">
        <v>40</v>
      </c>
      <c r="B50" s="125" t="s">
        <v>52</v>
      </c>
      <c r="C50" s="84" t="s">
        <v>285</v>
      </c>
      <c r="D50" s="84" t="s">
        <v>296</v>
      </c>
      <c r="E50" s="84" t="s">
        <v>297</v>
      </c>
      <c r="F50" s="111" t="s">
        <v>11</v>
      </c>
      <c r="G50" s="124">
        <v>0.765625</v>
      </c>
      <c r="H50" s="119">
        <v>0.5812499999999999</v>
      </c>
      <c r="I50" s="119">
        <v>0.775</v>
      </c>
      <c r="J50" s="113">
        <f>Value!I50</f>
        <v>15.770619228533265</v>
      </c>
      <c r="K50" s="114">
        <f t="shared" si="6"/>
        <v>15.007524749733266</v>
      </c>
      <c r="L50" s="115">
        <v>29</v>
      </c>
      <c r="M50" s="116">
        <f>Access!E50</f>
        <v>0.21697706235734684</v>
      </c>
      <c r="N50" s="117">
        <f t="shared" si="4"/>
        <v>3.256288633452301</v>
      </c>
      <c r="O50" s="115">
        <v>9</v>
      </c>
      <c r="P50" s="116">
        <f>Knowledge!E50</f>
        <v>0.37405863608840206</v>
      </c>
      <c r="Q50" s="117">
        <f t="shared" si="7"/>
        <v>5.613694238948163</v>
      </c>
      <c r="R50" s="115">
        <v>21</v>
      </c>
      <c r="S50" s="116">
        <f>Trust!E50</f>
        <v>0.30598208135325067</v>
      </c>
      <c r="T50" s="117">
        <f t="shared" si="8"/>
        <v>4.592033658883807</v>
      </c>
      <c r="U50" s="115">
        <v>49</v>
      </c>
      <c r="V50" s="116">
        <f>Sensitivity!E50</f>
        <v>0.10298222020100045</v>
      </c>
      <c r="W50" s="117">
        <f t="shared" si="9"/>
        <v>1.5455082184489954</v>
      </c>
    </row>
    <row r="51" spans="1:23" ht="30">
      <c r="A51" s="134">
        <v>41</v>
      </c>
      <c r="B51" s="125" t="s">
        <v>53</v>
      </c>
      <c r="C51" s="84" t="s">
        <v>285</v>
      </c>
      <c r="D51" s="84" t="s">
        <v>296</v>
      </c>
      <c r="E51" s="84" t="s">
        <v>297</v>
      </c>
      <c r="F51" s="111" t="s">
        <v>11</v>
      </c>
      <c r="G51" s="124">
        <v>0.3424242424242424</v>
      </c>
      <c r="H51" s="119">
        <v>0.43125</v>
      </c>
      <c r="I51" s="119">
        <v>0.6375000000000001</v>
      </c>
      <c r="J51" s="113">
        <f>Value!I51</f>
        <v>14.911474042439556</v>
      </c>
      <c r="K51" s="114">
        <f t="shared" si="6"/>
        <v>0</v>
      </c>
      <c r="L51" s="115">
        <v>40</v>
      </c>
      <c r="M51" s="116">
        <f>Access!E51</f>
        <v>0.20685385526888725</v>
      </c>
      <c r="N51" s="117">
        <f t="shared" si="4"/>
        <v>0</v>
      </c>
      <c r="O51" s="115">
        <v>21</v>
      </c>
      <c r="P51" s="116">
        <f>Knowledge!E51</f>
        <v>0.37889460302412126</v>
      </c>
      <c r="Q51" s="117">
        <f t="shared" si="7"/>
        <v>0</v>
      </c>
      <c r="R51" s="115">
        <v>32</v>
      </c>
      <c r="S51" s="116">
        <f>Trust!E51</f>
        <v>0.30993792967644557</v>
      </c>
      <c r="T51" s="117">
        <f t="shared" si="8"/>
        <v>0</v>
      </c>
      <c r="U51" s="115">
        <v>53</v>
      </c>
      <c r="V51" s="116">
        <f>Sensitivity!E51</f>
        <v>0.10431361203054582</v>
      </c>
      <c r="W51" s="117">
        <f t="shared" si="9"/>
        <v>0</v>
      </c>
    </row>
    <row r="52" spans="1:23" ht="30">
      <c r="A52" s="134">
        <v>42</v>
      </c>
      <c r="B52" s="125" t="s">
        <v>54</v>
      </c>
      <c r="C52" s="84" t="s">
        <v>285</v>
      </c>
      <c r="D52" s="84" t="s">
        <v>296</v>
      </c>
      <c r="E52" s="84" t="s">
        <v>297</v>
      </c>
      <c r="F52" s="111" t="s">
        <v>11</v>
      </c>
      <c r="G52" s="124">
        <v>0.20202020202020202</v>
      </c>
      <c r="H52" s="119">
        <v>0.35625</v>
      </c>
      <c r="I52" s="119">
        <v>0.62625</v>
      </c>
      <c r="J52" s="113">
        <f>Value!I52</f>
        <v>16.06905423201654</v>
      </c>
      <c r="K52" s="114">
        <f t="shared" si="6"/>
        <v>0</v>
      </c>
      <c r="L52" s="115">
        <v>36</v>
      </c>
      <c r="M52" s="116">
        <f>Access!E52</f>
        <v>0.2004210420912073</v>
      </c>
      <c r="N52" s="117">
        <f t="shared" si="4"/>
        <v>0</v>
      </c>
      <c r="O52" s="115">
        <v>10</v>
      </c>
      <c r="P52" s="116">
        <f>Knowledge!E52</f>
        <v>0.3671116068014157</v>
      </c>
      <c r="Q52" s="117">
        <f t="shared" si="7"/>
        <v>0</v>
      </c>
      <c r="R52" s="115">
        <v>22</v>
      </c>
      <c r="S52" s="116">
        <f>Trust!E52</f>
        <v>0.3002993720788905</v>
      </c>
      <c r="T52" s="117">
        <f t="shared" si="8"/>
        <v>0</v>
      </c>
      <c r="U52" s="115">
        <v>37</v>
      </c>
      <c r="V52" s="116">
        <f>Sensitivity!E52</f>
        <v>0.13216797902848645</v>
      </c>
      <c r="W52" s="117">
        <f t="shared" si="9"/>
        <v>0</v>
      </c>
    </row>
    <row r="53" spans="1:23" ht="30">
      <c r="A53" s="134">
        <v>43</v>
      </c>
      <c r="B53" s="125" t="s">
        <v>55</v>
      </c>
      <c r="C53" s="84" t="s">
        <v>285</v>
      </c>
      <c r="D53" s="84" t="s">
        <v>296</v>
      </c>
      <c r="E53" s="84" t="s">
        <v>297</v>
      </c>
      <c r="F53" s="111" t="s">
        <v>11</v>
      </c>
      <c r="G53" s="124">
        <v>0.8008705114254625</v>
      </c>
      <c r="H53" s="119">
        <v>0.625</v>
      </c>
      <c r="I53" s="119">
        <v>0.8624999999999999</v>
      </c>
      <c r="J53" s="113">
        <f>Value!I53</f>
        <v>16.295378939509728</v>
      </c>
      <c r="K53" s="114">
        <f t="shared" si="6"/>
        <v>12.066848959845421</v>
      </c>
      <c r="L53" s="115">
        <v>33</v>
      </c>
      <c r="M53" s="116">
        <f>Access!E53</f>
        <v>0.20042104209120734</v>
      </c>
      <c r="N53" s="117">
        <f t="shared" si="4"/>
        <v>2.4184504432894207</v>
      </c>
      <c r="O53" s="115">
        <v>6</v>
      </c>
      <c r="P53" s="116">
        <f>Knowledge!E53</f>
        <v>0.3671116068014157</v>
      </c>
      <c r="Q53" s="117">
        <f t="shared" si="7"/>
        <v>4.429880310678844</v>
      </c>
      <c r="R53" s="115">
        <v>17</v>
      </c>
      <c r="S53" s="116">
        <f>Trust!E53</f>
        <v>0.30029937207889057</v>
      </c>
      <c r="T53" s="117">
        <f t="shared" si="8"/>
        <v>3.6236671656123938</v>
      </c>
      <c r="U53" s="115">
        <v>36</v>
      </c>
      <c r="V53" s="116">
        <f>Sensitivity!E53</f>
        <v>0.13216797902848648</v>
      </c>
      <c r="W53" s="117">
        <f t="shared" si="9"/>
        <v>1.5948510402647635</v>
      </c>
    </row>
    <row r="54" spans="1:23" ht="30">
      <c r="A54" s="134">
        <v>44</v>
      </c>
      <c r="B54" s="125" t="s">
        <v>56</v>
      </c>
      <c r="C54" s="84" t="s">
        <v>285</v>
      </c>
      <c r="D54" s="84" t="s">
        <v>296</v>
      </c>
      <c r="E54" s="84" t="s">
        <v>297</v>
      </c>
      <c r="F54" s="111" t="s">
        <v>11</v>
      </c>
      <c r="G54" s="124">
        <v>0.7922077922077922</v>
      </c>
      <c r="H54" s="119">
        <v>0.5675</v>
      </c>
      <c r="I54" s="119">
        <v>0.7925000000000001</v>
      </c>
      <c r="J54" s="113">
        <f>Value!I54</f>
        <v>14.865099701271372</v>
      </c>
      <c r="K54" s="114">
        <f t="shared" si="6"/>
        <v>14.845794376984003</v>
      </c>
      <c r="L54" s="115">
        <v>47</v>
      </c>
      <c r="M54" s="116">
        <f>Access!E54</f>
        <v>0.19739121688835143</v>
      </c>
      <c r="N54" s="117">
        <f t="shared" si="4"/>
        <v>2.9304294177471175</v>
      </c>
      <c r="O54" s="115">
        <v>25</v>
      </c>
      <c r="P54" s="116">
        <f>Knowledge!E54</f>
        <v>0.3681357223572065</v>
      </c>
      <c r="Q54" s="117">
        <f t="shared" si="7"/>
        <v>5.46526723693756</v>
      </c>
      <c r="R54" s="115">
        <v>34</v>
      </c>
      <c r="S54" s="116">
        <f>Trust!E54</f>
        <v>0.30379263442080195</v>
      </c>
      <c r="T54" s="117">
        <f t="shared" si="8"/>
        <v>4.5100429838534986</v>
      </c>
      <c r="U54" s="115">
        <v>43</v>
      </c>
      <c r="V54" s="116">
        <f>Sensitivity!E54</f>
        <v>0.13068042633364008</v>
      </c>
      <c r="W54" s="117">
        <f t="shared" si="9"/>
        <v>1.940054738445826</v>
      </c>
    </row>
    <row r="55" spans="1:23" ht="30">
      <c r="A55" s="134">
        <v>45</v>
      </c>
      <c r="B55" s="125" t="s">
        <v>57</v>
      </c>
      <c r="C55" s="84" t="s">
        <v>285</v>
      </c>
      <c r="D55" s="84" t="s">
        <v>296</v>
      </c>
      <c r="E55" s="84" t="s">
        <v>297</v>
      </c>
      <c r="F55" s="111" t="s">
        <v>11</v>
      </c>
      <c r="G55" s="124">
        <v>0.4931506849315068</v>
      </c>
      <c r="H55" s="119">
        <v>0.46875000000000006</v>
      </c>
      <c r="I55" s="119">
        <v>0.7000000000000001</v>
      </c>
      <c r="J55" s="113">
        <f>Value!I55</f>
        <v>14.426661497517886</v>
      </c>
      <c r="K55" s="114">
        <f t="shared" si="6"/>
        <v>1.5222504727110637</v>
      </c>
      <c r="L55" s="115">
        <v>54</v>
      </c>
      <c r="M55" s="116">
        <f>Access!E55</f>
        <v>0.18983075964769108</v>
      </c>
      <c r="N55" s="117">
        <f t="shared" si="4"/>
        <v>0.28896996360879806</v>
      </c>
      <c r="O55" s="115">
        <v>26</v>
      </c>
      <c r="P55" s="116">
        <f>Knowledge!E55</f>
        <v>0.3793236721732853</v>
      </c>
      <c r="Q55" s="117">
        <f t="shared" si="7"/>
        <v>0.5774256392762801</v>
      </c>
      <c r="R55" s="115">
        <v>35</v>
      </c>
      <c r="S55" s="116">
        <f>Trust!E55</f>
        <v>0.3130251444489822</v>
      </c>
      <c r="T55" s="117">
        <f t="shared" si="8"/>
        <v>0.4765026741079122</v>
      </c>
      <c r="U55" s="115">
        <v>46</v>
      </c>
      <c r="V55" s="116">
        <f>Sensitivity!E55</f>
        <v>0.1178204237300415</v>
      </c>
      <c r="W55" s="117">
        <f t="shared" si="9"/>
        <v>0.1793521957180735</v>
      </c>
    </row>
    <row r="56" spans="1:23" ht="30">
      <c r="A56" s="134">
        <v>46</v>
      </c>
      <c r="B56" s="125" t="s">
        <v>58</v>
      </c>
      <c r="C56" s="84" t="s">
        <v>285</v>
      </c>
      <c r="D56" s="84" t="s">
        <v>296</v>
      </c>
      <c r="E56" s="84" t="s">
        <v>297</v>
      </c>
      <c r="F56" s="111" t="s">
        <v>11</v>
      </c>
      <c r="G56" s="124">
        <v>0.6563245823389021</v>
      </c>
      <c r="H56" s="119">
        <v>0.6</v>
      </c>
      <c r="I56" s="119">
        <v>0.81875</v>
      </c>
      <c r="J56" s="113">
        <f>Value!I56</f>
        <v>14.33981711676448</v>
      </c>
      <c r="K56" s="114">
        <f t="shared" si="6"/>
        <v>3.692270673910854</v>
      </c>
      <c r="L56" s="115">
        <v>55</v>
      </c>
      <c r="M56" s="116">
        <f>Access!E56</f>
        <v>0.19098040713868167</v>
      </c>
      <c r="N56" s="117">
        <f t="shared" si="4"/>
        <v>0.7051513565697094</v>
      </c>
      <c r="O56" s="115">
        <v>27</v>
      </c>
      <c r="P56" s="116">
        <f>Knowledge!E56</f>
        <v>0.381620921095413</v>
      </c>
      <c r="Q56" s="117">
        <f t="shared" si="7"/>
        <v>1.4090477355114415</v>
      </c>
      <c r="R56" s="115">
        <v>37</v>
      </c>
      <c r="S56" s="116">
        <f>Trust!E56</f>
        <v>0.3088647074338029</v>
      </c>
      <c r="T56" s="117">
        <f t="shared" si="8"/>
        <v>1.1404121014638862</v>
      </c>
      <c r="U56" s="115">
        <v>47</v>
      </c>
      <c r="V56" s="116">
        <f>Sensitivity!E56</f>
        <v>0.11853396433210239</v>
      </c>
      <c r="W56" s="117">
        <f t="shared" si="9"/>
        <v>0.4376594803658168</v>
      </c>
    </row>
    <row r="57" spans="1:23" ht="30">
      <c r="A57" s="134">
        <v>47</v>
      </c>
      <c r="B57" s="125" t="s">
        <v>59</v>
      </c>
      <c r="C57" s="84" t="s">
        <v>285</v>
      </c>
      <c r="D57" s="84" t="s">
        <v>296</v>
      </c>
      <c r="E57" s="84" t="s">
        <v>297</v>
      </c>
      <c r="F57" s="111" t="s">
        <v>11</v>
      </c>
      <c r="G57" s="124">
        <v>0.5110410094637224</v>
      </c>
      <c r="H57" s="119">
        <v>0.5562499999999999</v>
      </c>
      <c r="I57" s="119">
        <v>0.75625</v>
      </c>
      <c r="J57" s="113">
        <f>Value!I57</f>
        <v>15.74954410374507</v>
      </c>
      <c r="K57" s="114">
        <f t="shared" si="6"/>
        <v>0</v>
      </c>
      <c r="L57" s="115">
        <v>48</v>
      </c>
      <c r="M57" s="116">
        <f>Access!E57</f>
        <v>0.18630635273454646</v>
      </c>
      <c r="N57" s="117">
        <f t="shared" si="4"/>
        <v>0</v>
      </c>
      <c r="O57" s="115">
        <v>28</v>
      </c>
      <c r="P57" s="116">
        <f>Knowledge!E57</f>
        <v>0.3474623887772193</v>
      </c>
      <c r="Q57" s="117">
        <f t="shared" si="7"/>
        <v>0</v>
      </c>
      <c r="R57" s="115">
        <v>38</v>
      </c>
      <c r="S57" s="116">
        <f>Trust!E57</f>
        <v>0.28121851586615243</v>
      </c>
      <c r="T57" s="117">
        <f t="shared" si="8"/>
        <v>0</v>
      </c>
      <c r="U57" s="115">
        <v>33</v>
      </c>
      <c r="V57" s="116">
        <f>Sensitivity!E57</f>
        <v>0.1850127426220818</v>
      </c>
      <c r="W57" s="117">
        <f t="shared" si="9"/>
        <v>0</v>
      </c>
    </row>
    <row r="58" spans="1:23" ht="30">
      <c r="A58" s="134">
        <v>48</v>
      </c>
      <c r="B58" s="125" t="s">
        <v>60</v>
      </c>
      <c r="C58" s="84" t="s">
        <v>285</v>
      </c>
      <c r="D58" s="84" t="s">
        <v>296</v>
      </c>
      <c r="E58" s="84" t="s">
        <v>297</v>
      </c>
      <c r="F58" s="111" t="s">
        <v>11</v>
      </c>
      <c r="G58" s="124">
        <v>0.6818181818181818</v>
      </c>
      <c r="H58" s="119">
        <v>0.63125</v>
      </c>
      <c r="I58" s="119">
        <v>0.8187500000000001</v>
      </c>
      <c r="J58" s="113">
        <f>Value!I58</f>
        <v>15.533005985498711</v>
      </c>
      <c r="K58" s="114">
        <f t="shared" si="6"/>
        <v>4.18920464457389</v>
      </c>
      <c r="L58" s="115">
        <v>52</v>
      </c>
      <c r="M58" s="116">
        <f>Access!E58</f>
        <v>0.1788652060237806</v>
      </c>
      <c r="N58" s="117">
        <f t="shared" si="4"/>
        <v>0.7493029518274874</v>
      </c>
      <c r="O58" s="115">
        <v>24</v>
      </c>
      <c r="P58" s="116">
        <f>Knowledge!E58</f>
        <v>0.3574120806285089</v>
      </c>
      <c r="Q58" s="117">
        <f t="shared" si="7"/>
        <v>1.4972723481957673</v>
      </c>
      <c r="R58" s="115">
        <v>36</v>
      </c>
      <c r="S58" s="116">
        <f>Trust!E58</f>
        <v>0.28927129414121117</v>
      </c>
      <c r="T58" s="117">
        <f t="shared" si="8"/>
        <v>1.2118166489582618</v>
      </c>
      <c r="U58" s="115">
        <v>38</v>
      </c>
      <c r="V58" s="116">
        <f>Sensitivity!E58</f>
        <v>0.1744514192064993</v>
      </c>
      <c r="W58" s="117">
        <f t="shared" si="9"/>
        <v>0.7308126955923736</v>
      </c>
    </row>
    <row r="59" spans="1:23" ht="30">
      <c r="A59" s="134">
        <v>49</v>
      </c>
      <c r="B59" s="125" t="s">
        <v>61</v>
      </c>
      <c r="C59" s="84" t="s">
        <v>285</v>
      </c>
      <c r="D59" s="84" t="s">
        <v>296</v>
      </c>
      <c r="E59" s="84" t="s">
        <v>297</v>
      </c>
      <c r="F59" s="111" t="s">
        <v>11</v>
      </c>
      <c r="G59" s="124">
        <v>0.8</v>
      </c>
      <c r="H59" s="119">
        <v>0.45</v>
      </c>
      <c r="I59" s="119">
        <v>0.6375000000000001</v>
      </c>
      <c r="J59" s="113">
        <f>Value!I59</f>
        <v>15.311105899991585</v>
      </c>
      <c r="K59" s="114">
        <f t="shared" si="6"/>
        <v>15.311105899991585</v>
      </c>
      <c r="L59" s="115">
        <v>56</v>
      </c>
      <c r="M59" s="116">
        <f>Access!E59</f>
        <v>0.17886520602378056</v>
      </c>
      <c r="N59" s="117">
        <f t="shared" si="4"/>
        <v>2.738624111253917</v>
      </c>
      <c r="O59" s="115">
        <v>29</v>
      </c>
      <c r="P59" s="116">
        <f>Knowledge!E59</f>
        <v>0.35741208062850893</v>
      </c>
      <c r="Q59" s="117">
        <f t="shared" si="7"/>
        <v>5.472374216439431</v>
      </c>
      <c r="R59" s="115">
        <v>39</v>
      </c>
      <c r="S59" s="116">
        <f>Trust!E59</f>
        <v>0.2892712941412112</v>
      </c>
      <c r="T59" s="117">
        <f t="shared" si="8"/>
        <v>4.4290634184237</v>
      </c>
      <c r="U59" s="115">
        <v>39</v>
      </c>
      <c r="V59" s="116">
        <f>Sensitivity!E59</f>
        <v>0.1744514192064993</v>
      </c>
      <c r="W59" s="117">
        <f t="shared" si="9"/>
        <v>2.6710441538745364</v>
      </c>
    </row>
    <row r="60" spans="1:23" ht="45">
      <c r="A60" s="134">
        <v>50</v>
      </c>
      <c r="B60" s="125" t="s">
        <v>62</v>
      </c>
      <c r="C60" s="84" t="s">
        <v>298</v>
      </c>
      <c r="D60" s="84" t="s">
        <v>299</v>
      </c>
      <c r="E60" s="84"/>
      <c r="F60" s="111" t="s">
        <v>2</v>
      </c>
      <c r="G60" s="112">
        <v>4.322033898305085</v>
      </c>
      <c r="H60" s="113">
        <v>2.13125</v>
      </c>
      <c r="I60" s="113">
        <v>16</v>
      </c>
      <c r="J60" s="113">
        <f>Value!I60</f>
        <v>24.717865152238936</v>
      </c>
      <c r="K60" s="114">
        <f>IF(G60&lt;H60,0,IF(G60&gt;=I60,J60,(J60/(I60-H60))*(G60-H60)))</f>
        <v>3.9045696963317833</v>
      </c>
      <c r="L60" s="115">
        <v>21</v>
      </c>
      <c r="M60" s="116">
        <f>Access!E60</f>
        <v>0.1315551215794821</v>
      </c>
      <c r="N60" s="117">
        <f t="shared" si="4"/>
        <v>0.5136661411164892</v>
      </c>
      <c r="O60" s="115">
        <v>2</v>
      </c>
      <c r="P60" s="116">
        <f>Knowledge!E60</f>
        <v>0.23743648719483176</v>
      </c>
      <c r="Q60" s="117">
        <f t="shared" si="7"/>
        <v>0.9270873127044096</v>
      </c>
      <c r="R60" s="115">
        <v>5</v>
      </c>
      <c r="S60" s="116">
        <f>Trust!E60</f>
        <v>0.2675295394108112</v>
      </c>
      <c r="T60" s="117">
        <f t="shared" si="8"/>
        <v>1.044587732457053</v>
      </c>
      <c r="U60" s="115">
        <v>5</v>
      </c>
      <c r="V60" s="116">
        <f>Sensitivity!E60</f>
        <v>0.3634788518148748</v>
      </c>
      <c r="W60" s="117">
        <f t="shared" si="9"/>
        <v>1.419228510053831</v>
      </c>
    </row>
    <row r="61" spans="1:23" ht="45">
      <c r="A61" s="134">
        <v>51</v>
      </c>
      <c r="B61" s="125" t="s">
        <v>63</v>
      </c>
      <c r="C61" s="84" t="s">
        <v>298</v>
      </c>
      <c r="D61" s="84" t="s">
        <v>300</v>
      </c>
      <c r="E61" s="84"/>
      <c r="F61" s="111" t="s">
        <v>2</v>
      </c>
      <c r="G61" s="112">
        <v>4.508474576271187</v>
      </c>
      <c r="H61" s="113">
        <v>2.2687500000000003</v>
      </c>
      <c r="I61" s="113">
        <v>16.025</v>
      </c>
      <c r="J61" s="113">
        <f>Value!I61</f>
        <v>24.473434352522673</v>
      </c>
      <c r="K61" s="114">
        <f aca="true" t="shared" si="10" ref="K61:K70">IF(G61&lt;H61,0,IF(G61&gt;I61,J61,(J61/(I61-H61))*(G61-H61)))</f>
        <v>3.984643517317914</v>
      </c>
      <c r="L61" s="115">
        <v>25</v>
      </c>
      <c r="M61" s="116">
        <f>Access!E61</f>
        <v>0.130320550355654</v>
      </c>
      <c r="N61" s="117">
        <f t="shared" si="4"/>
        <v>0.5192809361479596</v>
      </c>
      <c r="O61" s="115">
        <v>19</v>
      </c>
      <c r="P61" s="116">
        <f>Knowledge!E61</f>
        <v>0.21218524602504665</v>
      </c>
      <c r="Q61" s="117">
        <f t="shared" si="7"/>
        <v>0.8454825650442088</v>
      </c>
      <c r="R61" s="115">
        <v>2</v>
      </c>
      <c r="S61" s="116">
        <f>Trust!E61</f>
        <v>0.285424137293872</v>
      </c>
      <c r="T61" s="117">
        <f t="shared" si="8"/>
        <v>1.1373134383540853</v>
      </c>
      <c r="U61" s="115">
        <v>6</v>
      </c>
      <c r="V61" s="116">
        <f>Sensitivity!E61</f>
        <v>0.3720700663254274</v>
      </c>
      <c r="W61" s="117">
        <f t="shared" si="9"/>
        <v>1.4825665777716606</v>
      </c>
    </row>
    <row r="62" spans="1:23" ht="45">
      <c r="A62" s="134">
        <v>52</v>
      </c>
      <c r="B62" s="125" t="s">
        <v>64</v>
      </c>
      <c r="C62" s="84" t="s">
        <v>298</v>
      </c>
      <c r="D62" s="84" t="s">
        <v>301</v>
      </c>
      <c r="E62" s="84"/>
      <c r="F62" s="111" t="s">
        <v>2</v>
      </c>
      <c r="G62" s="112">
        <v>4.491525423728813</v>
      </c>
      <c r="H62" s="113">
        <v>3.0875</v>
      </c>
      <c r="I62" s="113">
        <v>4.65</v>
      </c>
      <c r="J62" s="113">
        <f>Value!I62</f>
        <v>24.00959640216866</v>
      </c>
      <c r="K62" s="114">
        <f t="shared" si="10"/>
        <v>21.574453607752087</v>
      </c>
      <c r="L62" s="115">
        <v>24</v>
      </c>
      <c r="M62" s="116">
        <f>Access!E62</f>
        <v>0.13543591907252228</v>
      </c>
      <c r="N62" s="117">
        <f t="shared" si="4"/>
        <v>2.921955952853398</v>
      </c>
      <c r="O62" s="115">
        <v>18</v>
      </c>
      <c r="P62" s="116">
        <f>Knowledge!E62</f>
        <v>0.19788058424787627</v>
      </c>
      <c r="Q62" s="117">
        <f t="shared" si="7"/>
        <v>4.269165484730685</v>
      </c>
      <c r="R62" s="115">
        <v>4</v>
      </c>
      <c r="S62" s="116">
        <f>Trust!E62</f>
        <v>0.2870590292072535</v>
      </c>
      <c r="T62" s="117">
        <f t="shared" si="8"/>
        <v>6.193141708318242</v>
      </c>
      <c r="U62" s="115">
        <v>4</v>
      </c>
      <c r="V62" s="116">
        <f>Sensitivity!E62</f>
        <v>0.3796244674723479</v>
      </c>
      <c r="W62" s="117">
        <f t="shared" si="9"/>
        <v>8.190190461849761</v>
      </c>
    </row>
    <row r="63" spans="1:23" ht="45">
      <c r="A63" s="134">
        <v>53</v>
      </c>
      <c r="B63" s="125" t="s">
        <v>65</v>
      </c>
      <c r="C63" s="84" t="s">
        <v>298</v>
      </c>
      <c r="D63" s="84" t="s">
        <v>302</v>
      </c>
      <c r="E63" s="84"/>
      <c r="F63" s="111" t="s">
        <v>2</v>
      </c>
      <c r="G63" s="112">
        <v>4.203389830508475</v>
      </c>
      <c r="H63" s="113">
        <v>3.0875</v>
      </c>
      <c r="I63" s="113">
        <v>4.6375</v>
      </c>
      <c r="J63" s="113">
        <f>Value!I63</f>
        <v>22.55554362348752</v>
      </c>
      <c r="K63" s="114">
        <f t="shared" si="10"/>
        <v>16.23838822647742</v>
      </c>
      <c r="L63" s="115">
        <v>32</v>
      </c>
      <c r="M63" s="116">
        <f>Access!E63</f>
        <v>0.12493622708970438</v>
      </c>
      <c r="N63" s="117">
        <f t="shared" si="4"/>
        <v>2.0287629590339646</v>
      </c>
      <c r="O63" s="115">
        <v>37</v>
      </c>
      <c r="P63" s="116">
        <f>Knowledge!E63</f>
        <v>0.19417230130299726</v>
      </c>
      <c r="Q63" s="117">
        <f t="shared" si="7"/>
        <v>3.1530452113866168</v>
      </c>
      <c r="R63" s="115">
        <v>7</v>
      </c>
      <c r="S63" s="116">
        <f>Trust!E63</f>
        <v>0.2931766660020125</v>
      </c>
      <c r="T63" s="117">
        <f t="shared" si="8"/>
        <v>4.760716521484982</v>
      </c>
      <c r="U63" s="115">
        <v>9</v>
      </c>
      <c r="V63" s="116">
        <f>Sensitivity!E63</f>
        <v>0.38771480560528593</v>
      </c>
      <c r="W63" s="117">
        <f t="shared" si="9"/>
        <v>6.295863534571856</v>
      </c>
    </row>
    <row r="64" spans="1:23" ht="45">
      <c r="A64" s="134">
        <v>54</v>
      </c>
      <c r="B64" s="125" t="s">
        <v>66</v>
      </c>
      <c r="C64" s="84" t="s">
        <v>298</v>
      </c>
      <c r="D64" s="84" t="s">
        <v>303</v>
      </c>
      <c r="E64" s="84"/>
      <c r="F64" s="111" t="s">
        <v>2</v>
      </c>
      <c r="G64" s="112">
        <v>4.322033898305085</v>
      </c>
      <c r="H64" s="113">
        <v>3.3375</v>
      </c>
      <c r="I64" s="113">
        <v>4.6375</v>
      </c>
      <c r="J64" s="113">
        <f>Value!I64</f>
        <v>25.640238486755166</v>
      </c>
      <c r="K64" s="114">
        <f t="shared" si="10"/>
        <v>19.418218423720866</v>
      </c>
      <c r="L64" s="115">
        <v>18</v>
      </c>
      <c r="M64" s="116">
        <f>Access!E64</f>
        <v>0.1492681014910801</v>
      </c>
      <c r="N64" s="117">
        <f t="shared" si="4"/>
        <v>2.8985205984479276</v>
      </c>
      <c r="O64" s="115">
        <v>4</v>
      </c>
      <c r="P64" s="116">
        <f>Knowledge!E64</f>
        <v>0.2246234978755752</v>
      </c>
      <c r="Q64" s="117">
        <f t="shared" si="7"/>
        <v>4.361788144848119</v>
      </c>
      <c r="R64" s="115">
        <v>1</v>
      </c>
      <c r="S64" s="116">
        <f>Trust!E64</f>
        <v>0.2761169696756303</v>
      </c>
      <c r="T64" s="117">
        <f t="shared" si="8"/>
        <v>5.3616996276573</v>
      </c>
      <c r="U64" s="115">
        <v>2</v>
      </c>
      <c r="V64" s="116">
        <f>Sensitivity!E64</f>
        <v>0.34999143095771457</v>
      </c>
      <c r="W64" s="117">
        <f t="shared" si="9"/>
        <v>6.796210052767522</v>
      </c>
    </row>
    <row r="65" spans="1:23" ht="45">
      <c r="A65" s="134">
        <v>55</v>
      </c>
      <c r="B65" s="125" t="s">
        <v>67</v>
      </c>
      <c r="C65" s="84" t="s">
        <v>298</v>
      </c>
      <c r="D65" s="84" t="s">
        <v>304</v>
      </c>
      <c r="E65" s="84"/>
      <c r="F65" s="111" t="s">
        <v>2</v>
      </c>
      <c r="G65" s="112">
        <v>4.389830508474576</v>
      </c>
      <c r="H65" s="113">
        <v>3.325</v>
      </c>
      <c r="I65" s="113">
        <v>4.625</v>
      </c>
      <c r="J65" s="113">
        <f>Value!I65</f>
        <v>19.56003498772882</v>
      </c>
      <c r="K65" s="114">
        <f t="shared" si="10"/>
        <v>16.02163230904906</v>
      </c>
      <c r="L65" s="115">
        <v>41</v>
      </c>
      <c r="M65" s="116">
        <f>Access!E65</f>
        <v>0.1428375203756643</v>
      </c>
      <c r="N65" s="117">
        <f t="shared" si="4"/>
        <v>2.2884902313951967</v>
      </c>
      <c r="O65" s="115">
        <v>46</v>
      </c>
      <c r="P65" s="116">
        <f>Knowledge!E65</f>
        <v>0.15034512793491378</v>
      </c>
      <c r="Q65" s="117">
        <f t="shared" si="7"/>
        <v>2.408774359230129</v>
      </c>
      <c r="R65" s="115">
        <v>14</v>
      </c>
      <c r="S65" s="116">
        <f>Trust!E65</f>
        <v>0.2865336947324138</v>
      </c>
      <c r="T65" s="117">
        <f t="shared" si="8"/>
        <v>4.590737501156042</v>
      </c>
      <c r="U65" s="115">
        <v>12</v>
      </c>
      <c r="V65" s="116">
        <f>Sensitivity!E65</f>
        <v>0.42028365695700803</v>
      </c>
      <c r="W65" s="117">
        <f t="shared" si="9"/>
        <v>6.733630217267692</v>
      </c>
    </row>
    <row r="66" spans="1:23" ht="60">
      <c r="A66" s="134">
        <v>56</v>
      </c>
      <c r="B66" s="125" t="s">
        <v>68</v>
      </c>
      <c r="C66" s="84" t="s">
        <v>298</v>
      </c>
      <c r="D66" s="84" t="s">
        <v>305</v>
      </c>
      <c r="E66" s="84"/>
      <c r="F66" s="111" t="s">
        <v>2</v>
      </c>
      <c r="G66" s="112">
        <v>4.322033898305085</v>
      </c>
      <c r="H66" s="113">
        <v>3.275</v>
      </c>
      <c r="I66" s="113">
        <v>4.65</v>
      </c>
      <c r="J66" s="113">
        <f>Value!I66</f>
        <v>24.18712850689218</v>
      </c>
      <c r="K66" s="114">
        <f t="shared" si="10"/>
        <v>18.417995235910805</v>
      </c>
      <c r="L66" s="115">
        <v>37</v>
      </c>
      <c r="M66" s="116">
        <f>Access!E66</f>
        <v>0.11709449480571248</v>
      </c>
      <c r="N66" s="117">
        <f t="shared" si="4"/>
        <v>2.156645847482995</v>
      </c>
      <c r="O66" s="115">
        <v>1</v>
      </c>
      <c r="P66" s="116">
        <f>Knowledge!E66</f>
        <v>0.2542011383543416</v>
      </c>
      <c r="Q66" s="117">
        <f t="shared" si="7"/>
        <v>4.681875355173367</v>
      </c>
      <c r="R66" s="115">
        <v>8</v>
      </c>
      <c r="S66" s="116">
        <f>Trust!E66</f>
        <v>0.2733999233316473</v>
      </c>
      <c r="T66" s="117">
        <f t="shared" si="8"/>
        <v>5.03547848542066</v>
      </c>
      <c r="U66" s="115">
        <v>8</v>
      </c>
      <c r="V66" s="116">
        <f>Sensitivity!E66</f>
        <v>0.3553044435082987</v>
      </c>
      <c r="W66" s="117">
        <f t="shared" si="9"/>
        <v>6.543995547833785</v>
      </c>
    </row>
    <row r="67" spans="1:23" ht="45">
      <c r="A67" s="134">
        <v>57</v>
      </c>
      <c r="B67" s="125" t="s">
        <v>69</v>
      </c>
      <c r="C67" s="84" t="s">
        <v>298</v>
      </c>
      <c r="D67" s="84" t="s">
        <v>299</v>
      </c>
      <c r="E67" s="84"/>
      <c r="F67" s="111" t="s">
        <v>2</v>
      </c>
      <c r="G67" s="112">
        <v>4.11864406779661</v>
      </c>
      <c r="H67" s="113">
        <v>3.3375</v>
      </c>
      <c r="I67" s="113">
        <v>4.6375</v>
      </c>
      <c r="J67" s="113">
        <f>Value!I67</f>
        <v>22.35593543303893</v>
      </c>
      <c r="K67" s="114">
        <f t="shared" si="10"/>
        <v>13.433235648894147</v>
      </c>
      <c r="L67" s="115">
        <v>27</v>
      </c>
      <c r="M67" s="116">
        <f>Access!E67</f>
        <v>0.14811713300803303</v>
      </c>
      <c r="N67" s="117">
        <f t="shared" si="4"/>
        <v>1.9896923513355054</v>
      </c>
      <c r="O67" s="115">
        <v>34</v>
      </c>
      <c r="P67" s="116">
        <f>Knowledge!E67</f>
        <v>0.18909236470819815</v>
      </c>
      <c r="Q67" s="117">
        <f t="shared" si="7"/>
        <v>2.540122294531861</v>
      </c>
      <c r="R67" s="115">
        <v>10</v>
      </c>
      <c r="S67" s="116">
        <f>Trust!E67</f>
        <v>0.2835774782937301</v>
      </c>
      <c r="T67" s="117">
        <f t="shared" si="8"/>
        <v>3.809363090638841</v>
      </c>
      <c r="U67" s="115">
        <v>11</v>
      </c>
      <c r="V67" s="116">
        <f>Sensitivity!E67</f>
        <v>0.3792130239900387</v>
      </c>
      <c r="W67" s="117">
        <f t="shared" si="9"/>
        <v>5.09405791238794</v>
      </c>
    </row>
    <row r="68" spans="1:23" ht="75">
      <c r="A68" s="134">
        <v>58</v>
      </c>
      <c r="B68" s="125" t="s">
        <v>70</v>
      </c>
      <c r="C68" s="84" t="s">
        <v>298</v>
      </c>
      <c r="D68" s="84" t="s">
        <v>306</v>
      </c>
      <c r="E68" s="84"/>
      <c r="F68" s="111" t="s">
        <v>2</v>
      </c>
      <c r="G68" s="112">
        <v>4.47457627118644</v>
      </c>
      <c r="H68" s="113">
        <v>3.2125</v>
      </c>
      <c r="I68" s="113">
        <v>4.65</v>
      </c>
      <c r="J68" s="113">
        <f>Value!I68</f>
        <v>22.746557010383597</v>
      </c>
      <c r="K68" s="114">
        <f t="shared" si="10"/>
        <v>19.97070598538762</v>
      </c>
      <c r="L68" s="115">
        <v>30</v>
      </c>
      <c r="M68" s="116">
        <f>Access!E68</f>
        <v>0.12563196810322477</v>
      </c>
      <c r="N68" s="117">
        <f t="shared" si="4"/>
        <v>2.5089590973550977</v>
      </c>
      <c r="O68" s="115">
        <v>17</v>
      </c>
      <c r="P68" s="116">
        <f>Knowledge!E68</f>
        <v>0.19923836942265577</v>
      </c>
      <c r="Q68" s="117">
        <f t="shared" si="7"/>
        <v>3.9789308967479013</v>
      </c>
      <c r="R68" s="115">
        <v>6</v>
      </c>
      <c r="S68" s="116">
        <f>Trust!E68</f>
        <v>0.2908253897416142</v>
      </c>
      <c r="T68" s="117">
        <f t="shared" si="8"/>
        <v>5.807988351615543</v>
      </c>
      <c r="U68" s="115">
        <v>10</v>
      </c>
      <c r="V68" s="116">
        <f>Sensitivity!E68</f>
        <v>0.38430427273250534</v>
      </c>
      <c r="W68" s="117">
        <f t="shared" si="9"/>
        <v>7.674827639669081</v>
      </c>
    </row>
    <row r="69" spans="1:23" ht="60">
      <c r="A69" s="134">
        <v>59</v>
      </c>
      <c r="B69" s="125" t="s">
        <v>71</v>
      </c>
      <c r="C69" s="84" t="s">
        <v>298</v>
      </c>
      <c r="D69" s="84" t="s">
        <v>307</v>
      </c>
      <c r="E69" s="84"/>
      <c r="F69" s="111" t="s">
        <v>2</v>
      </c>
      <c r="G69" s="112">
        <v>4.203389830508475</v>
      </c>
      <c r="H69" s="113">
        <v>3.15</v>
      </c>
      <c r="I69" s="113">
        <v>4.5875</v>
      </c>
      <c r="J69" s="113">
        <f>Value!I69</f>
        <v>25.12381171075472</v>
      </c>
      <c r="K69" s="114">
        <f t="shared" si="10"/>
        <v>18.410551485021735</v>
      </c>
      <c r="L69" s="115">
        <v>19</v>
      </c>
      <c r="M69" s="116">
        <f>Access!E69</f>
        <v>0.1544803409183973</v>
      </c>
      <c r="N69" s="117">
        <f t="shared" si="4"/>
        <v>2.844068269901863</v>
      </c>
      <c r="O69" s="115">
        <v>5</v>
      </c>
      <c r="P69" s="116">
        <f>Knowledge!E69</f>
        <v>0.21876827846103708</v>
      </c>
      <c r="Q69" s="117">
        <f t="shared" si="7"/>
        <v>4.027644653896495</v>
      </c>
      <c r="R69" s="115">
        <v>3</v>
      </c>
      <c r="S69" s="116">
        <f>Trust!E69</f>
        <v>0.2743282553703497</v>
      </c>
      <c r="T69" s="117">
        <f t="shared" si="8"/>
        <v>5.050534469292014</v>
      </c>
      <c r="U69" s="115">
        <v>3</v>
      </c>
      <c r="V69" s="116">
        <f>Sensitivity!E69</f>
        <v>0.352423125250216</v>
      </c>
      <c r="W69" s="117">
        <f t="shared" si="9"/>
        <v>6.488304091931365</v>
      </c>
    </row>
    <row r="70" spans="1:23" ht="60.75" thickBot="1">
      <c r="A70" s="134">
        <v>60</v>
      </c>
      <c r="B70" s="125" t="s">
        <v>72</v>
      </c>
      <c r="C70" s="84" t="s">
        <v>298</v>
      </c>
      <c r="D70" s="84" t="s">
        <v>308</v>
      </c>
      <c r="E70" s="84"/>
      <c r="F70" s="111" t="s">
        <v>2</v>
      </c>
      <c r="G70" s="126">
        <v>4.305084745762712</v>
      </c>
      <c r="H70" s="127">
        <v>3</v>
      </c>
      <c r="I70" s="127">
        <v>4.575</v>
      </c>
      <c r="J70" s="137">
        <f>Value!I70</f>
        <v>24.87531095084192</v>
      </c>
      <c r="K70" s="128">
        <f t="shared" si="10"/>
        <v>20.612310392411384</v>
      </c>
      <c r="L70" s="129">
        <v>17</v>
      </c>
      <c r="M70" s="130">
        <f>Access!E70</f>
        <v>0.19146793986709784</v>
      </c>
      <c r="N70" s="131">
        <f t="shared" si="4"/>
        <v>3.9465966067361786</v>
      </c>
      <c r="O70" s="129">
        <v>15</v>
      </c>
      <c r="P70" s="130">
        <f>Knowledge!E70</f>
        <v>0.22672303340834818</v>
      </c>
      <c r="Q70" s="131">
        <f t="shared" si="7"/>
        <v>4.673285537721928</v>
      </c>
      <c r="R70" s="129">
        <v>9</v>
      </c>
      <c r="S70" s="130">
        <f>Trust!E70</f>
        <v>0.2550084961822512</v>
      </c>
      <c r="T70" s="131">
        <f t="shared" si="8"/>
        <v>5.256314276010615</v>
      </c>
      <c r="U70" s="129">
        <v>13</v>
      </c>
      <c r="V70" s="130">
        <f>Sensitivity!E70</f>
        <v>0.32680053054230285</v>
      </c>
      <c r="W70" s="131">
        <f t="shared" si="9"/>
        <v>6.736113971942663</v>
      </c>
    </row>
    <row r="71" ht="15.75" thickTop="1"/>
  </sheetData>
  <sheetProtection sheet="1"/>
  <mergeCells count="5">
    <mergeCell ref="H6:I6"/>
    <mergeCell ref="L6:N6"/>
    <mergeCell ref="O6:Q6"/>
    <mergeCell ref="R6:T6"/>
    <mergeCell ref="U6:W6"/>
  </mergeCells>
  <conditionalFormatting sqref="N10:O70">
    <cfRule type="expression" priority="4" dxfId="4" stopIfTrue="1">
      <formula>+$W9&lt;$X9</formula>
    </cfRule>
  </conditionalFormatting>
  <conditionalFormatting sqref="Q10:R70">
    <cfRule type="expression" priority="3" dxfId="4" stopIfTrue="1">
      <formula>+$W9&lt;$X9</formula>
    </cfRule>
  </conditionalFormatting>
  <conditionalFormatting sqref="T10:U70">
    <cfRule type="expression" priority="2" dxfId="4" stopIfTrue="1">
      <formula>+$W9&lt;$X9</formula>
    </cfRule>
  </conditionalFormatting>
  <conditionalFormatting sqref="W10:W70">
    <cfRule type="expression" priority="1" dxfId="4" stopIfTrue="1">
      <formula>+$W9&lt;$X9</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72"/>
  <sheetViews>
    <sheetView zoomScalePageLayoutView="0" workbookViewId="0" topLeftCell="A1">
      <selection activeCell="A1" sqref="A1"/>
    </sheetView>
  </sheetViews>
  <sheetFormatPr defaultColWidth="9.140625" defaultRowHeight="15"/>
  <cols>
    <col min="1" max="1" width="3.00390625" style="0" bestFit="1" customWidth="1"/>
    <col min="2" max="2" width="51.28125" style="8" customWidth="1"/>
    <col min="3" max="3" width="19.7109375" style="4" customWidth="1"/>
    <col min="4" max="4" width="15.7109375" style="4" customWidth="1"/>
    <col min="5" max="5" width="14.7109375" style="4" customWidth="1"/>
  </cols>
  <sheetData>
    <row r="1" spans="2:6" ht="15">
      <c r="B1" s="8" t="s">
        <v>74</v>
      </c>
      <c r="C1" s="4" t="s">
        <v>75</v>
      </c>
      <c r="E1" s="76">
        <f>Value!F1</f>
        <v>0.23258869908015764</v>
      </c>
      <c r="F1" s="2">
        <f>1000*E1</f>
        <v>232.58869908015765</v>
      </c>
    </row>
    <row r="2" spans="3:5" ht="15">
      <c r="C2" s="4" t="s">
        <v>76</v>
      </c>
      <c r="E2" s="76">
        <f>Value!F2</f>
        <v>0.25492772667542696</v>
      </c>
    </row>
    <row r="3" spans="3:5" ht="15">
      <c r="C3" s="4" t="s">
        <v>77</v>
      </c>
      <c r="E3" s="76">
        <f>Value!F3</f>
        <v>0.27069645203679377</v>
      </c>
    </row>
    <row r="4" spans="3:5" ht="15">
      <c r="C4" s="4" t="s">
        <v>78</v>
      </c>
      <c r="E4" s="76">
        <f>Value!F4</f>
        <v>0.24178712220762147</v>
      </c>
    </row>
    <row r="5" ht="15" hidden="1">
      <c r="E5" s="76"/>
    </row>
    <row r="6" ht="15" hidden="1">
      <c r="E6" s="76"/>
    </row>
    <row r="7" ht="15" hidden="1">
      <c r="E7" s="76"/>
    </row>
    <row r="9" spans="1:7" ht="72.75">
      <c r="A9" t="s">
        <v>73</v>
      </c>
      <c r="B9" s="8" t="s">
        <v>0</v>
      </c>
      <c r="C9" s="134" t="s">
        <v>336</v>
      </c>
      <c r="D9" s="134" t="s">
        <v>337</v>
      </c>
      <c r="E9" s="134" t="s">
        <v>347</v>
      </c>
      <c r="F9" s="1"/>
      <c r="G9" s="1"/>
    </row>
    <row r="10" spans="1:9" ht="15">
      <c r="A10">
        <v>1</v>
      </c>
      <c r="B10" s="8" t="s">
        <v>12</v>
      </c>
      <c r="C10" s="75">
        <f>Value!D10*Value!E10</f>
        <v>24.666666666666668</v>
      </c>
      <c r="D10" s="75">
        <f>$F$1/$C$72*C10</f>
        <v>7.867165536987185</v>
      </c>
      <c r="E10" s="76">
        <f>D10/Value!I10</f>
        <v>0.531890635012258</v>
      </c>
      <c r="F10" s="2"/>
      <c r="G10" s="3"/>
      <c r="H10" s="2"/>
      <c r="I10" t="s">
        <v>1</v>
      </c>
    </row>
    <row r="11" spans="1:9" ht="15">
      <c r="A11">
        <v>2</v>
      </c>
      <c r="B11" s="8" t="s">
        <v>149</v>
      </c>
      <c r="C11" s="75">
        <f>Value!D11*Value!E11</f>
        <v>14</v>
      </c>
      <c r="D11" s="75">
        <f aca="true" t="shared" si="0" ref="D11:D70">$F$1/$C$72*C11</f>
        <v>4.465148007479213</v>
      </c>
      <c r="E11" s="76">
        <f>D11/Value!I11</f>
        <v>0.182230935350753</v>
      </c>
      <c r="F11" s="2"/>
      <c r="G11" s="3"/>
      <c r="H11" s="2"/>
      <c r="I11" t="s">
        <v>1</v>
      </c>
    </row>
    <row r="12" spans="1:9" ht="15">
      <c r="A12">
        <v>3</v>
      </c>
      <c r="B12" s="8" t="s">
        <v>14</v>
      </c>
      <c r="C12" s="75">
        <f>Value!D12*Value!E12</f>
        <v>13.49333333333333</v>
      </c>
      <c r="D12" s="75">
        <f t="shared" si="0"/>
        <v>4.303552174827583</v>
      </c>
      <c r="E12" s="76">
        <f>D12/Value!I12</f>
        <v>0.20092710252897752</v>
      </c>
      <c r="F12" s="2"/>
      <c r="G12" s="3"/>
      <c r="H12" s="2"/>
      <c r="I12" t="s">
        <v>1</v>
      </c>
    </row>
    <row r="13" spans="1:9" ht="15">
      <c r="A13">
        <v>4</v>
      </c>
      <c r="B13" s="8" t="s">
        <v>15</v>
      </c>
      <c r="C13" s="75">
        <f>Value!D13*Value!E13</f>
        <v>20.51111111111111</v>
      </c>
      <c r="D13" s="75">
        <f t="shared" si="0"/>
        <v>6.541796207783037</v>
      </c>
      <c r="E13" s="76">
        <f>D13/Value!I13</f>
        <v>0.2736938954049483</v>
      </c>
      <c r="F13" s="2"/>
      <c r="G13" s="3"/>
      <c r="H13" s="2"/>
      <c r="I13" t="s">
        <v>1</v>
      </c>
    </row>
    <row r="14" spans="1:9" ht="15">
      <c r="A14">
        <v>5</v>
      </c>
      <c r="B14" s="8" t="s">
        <v>16</v>
      </c>
      <c r="C14" s="75">
        <f>Value!D14*Value!E14</f>
        <v>18.773333333333333</v>
      </c>
      <c r="D14" s="75">
        <f t="shared" si="0"/>
        <v>5.987550851934031</v>
      </c>
      <c r="E14" s="76">
        <f>D14/Value!I14</f>
        <v>0.5627381273390419</v>
      </c>
      <c r="F14" s="2"/>
      <c r="G14" s="3"/>
      <c r="H14" s="2"/>
      <c r="I14" t="s">
        <v>2</v>
      </c>
    </row>
    <row r="15" spans="1:9" ht="15">
      <c r="A15">
        <v>6</v>
      </c>
      <c r="B15" s="8" t="s">
        <v>17</v>
      </c>
      <c r="C15" s="75">
        <f>Value!D15*Value!E15</f>
        <v>11.786666666666667</v>
      </c>
      <c r="D15" s="75">
        <f t="shared" si="0"/>
        <v>3.759229370106309</v>
      </c>
      <c r="E15" s="76">
        <f>D15/Value!I15</f>
        <v>0.5011837727691761</v>
      </c>
      <c r="F15" s="2"/>
      <c r="G15" s="3"/>
      <c r="H15" s="2"/>
      <c r="I15" t="s">
        <v>3</v>
      </c>
    </row>
    <row r="16" spans="1:9" ht="15">
      <c r="A16">
        <v>7</v>
      </c>
      <c r="B16" s="8" t="s">
        <v>151</v>
      </c>
      <c r="C16" s="75">
        <f>Value!D16*Value!E16</f>
        <v>9.46</v>
      </c>
      <c r="D16" s="75">
        <f t="shared" si="0"/>
        <v>3.017164296482383</v>
      </c>
      <c r="E16" s="76">
        <f>D16/Value!I16</f>
        <v>0.2058884353149962</v>
      </c>
      <c r="F16" s="2"/>
      <c r="G16" s="3"/>
      <c r="H16" s="2"/>
      <c r="I16" t="s">
        <v>4</v>
      </c>
    </row>
    <row r="17" spans="1:9" ht="15">
      <c r="A17">
        <v>8</v>
      </c>
      <c r="B17" s="8" t="s">
        <v>152</v>
      </c>
      <c r="C17" s="75">
        <f>Value!D17*Value!E17</f>
        <v>10.422222222222222</v>
      </c>
      <c r="D17" s="75">
        <f t="shared" si="0"/>
        <v>3.324054627790081</v>
      </c>
      <c r="E17" s="76">
        <f>D17/Value!I17</f>
        <v>0.21014867906653564</v>
      </c>
      <c r="F17" s="2"/>
      <c r="G17" s="3"/>
      <c r="H17" s="2"/>
      <c r="I17" t="s">
        <v>4</v>
      </c>
    </row>
    <row r="18" spans="1:9" ht="15">
      <c r="A18">
        <v>9</v>
      </c>
      <c r="B18" s="8" t="s">
        <v>153</v>
      </c>
      <c r="C18" s="75">
        <f>Value!D18*Value!E18</f>
        <v>12.391111111111112</v>
      </c>
      <c r="D18" s="75">
        <f t="shared" si="0"/>
        <v>3.952010363445094</v>
      </c>
      <c r="E18" s="76">
        <f>D18/Value!I18</f>
        <v>0.2540966324533631</v>
      </c>
      <c r="F18" s="2"/>
      <c r="G18" s="3"/>
      <c r="H18" s="2"/>
      <c r="I18" t="s">
        <v>5</v>
      </c>
    </row>
    <row r="19" spans="1:9" ht="15">
      <c r="A19">
        <v>10</v>
      </c>
      <c r="B19" s="8" t="s">
        <v>154</v>
      </c>
      <c r="C19" s="75">
        <f>Value!D19*Value!E19</f>
        <v>16.755555555555553</v>
      </c>
      <c r="D19" s="75">
        <f t="shared" si="0"/>
        <v>5.344002535935438</v>
      </c>
      <c r="E19" s="76">
        <f>D19/Value!I19</f>
        <v>0.30516337953098094</v>
      </c>
      <c r="F19" s="2"/>
      <c r="G19" s="3"/>
      <c r="H19" s="2"/>
      <c r="I19" t="s">
        <v>6</v>
      </c>
    </row>
    <row r="20" spans="1:9" ht="15">
      <c r="A20">
        <v>11</v>
      </c>
      <c r="B20" s="8" t="s">
        <v>22</v>
      </c>
      <c r="C20" s="75">
        <f>Value!D20*Value!E20</f>
        <v>11.786666666666667</v>
      </c>
      <c r="D20" s="75">
        <f t="shared" si="0"/>
        <v>3.759229370106309</v>
      </c>
      <c r="E20" s="76">
        <f>D20/Value!I20</f>
        <v>0.21586329150944278</v>
      </c>
      <c r="F20" s="2"/>
      <c r="G20" s="3"/>
      <c r="H20" s="2"/>
      <c r="I20" t="s">
        <v>6</v>
      </c>
    </row>
    <row r="21" spans="1:9" ht="15">
      <c r="A21">
        <v>12</v>
      </c>
      <c r="B21" s="8" t="s">
        <v>23</v>
      </c>
      <c r="C21" s="75">
        <f>Value!D21*Value!E21</f>
        <v>20.533333333333335</v>
      </c>
      <c r="D21" s="75">
        <f t="shared" si="0"/>
        <v>6.548883744302846</v>
      </c>
      <c r="E21" s="76">
        <f>D21/Value!I21</f>
        <v>0.4279402725138828</v>
      </c>
      <c r="F21" s="2"/>
      <c r="G21" s="3"/>
      <c r="H21" s="2"/>
      <c r="I21" t="s">
        <v>6</v>
      </c>
    </row>
    <row r="22" spans="1:9" ht="15">
      <c r="A22">
        <v>13</v>
      </c>
      <c r="B22" s="8" t="s">
        <v>156</v>
      </c>
      <c r="C22" s="75">
        <f>Value!D22*Value!E22</f>
        <v>17.30666666666667</v>
      </c>
      <c r="D22" s="75">
        <f t="shared" si="0"/>
        <v>5.519773441626685</v>
      </c>
      <c r="E22" s="76">
        <f>D22/Value!I22</f>
        <v>0.375804342603448</v>
      </c>
      <c r="F22" s="2"/>
      <c r="G22" s="3"/>
      <c r="H22" s="2"/>
      <c r="I22" t="s">
        <v>6</v>
      </c>
    </row>
    <row r="23" spans="1:9" ht="15">
      <c r="A23">
        <v>14</v>
      </c>
      <c r="B23" s="8" t="s">
        <v>25</v>
      </c>
      <c r="C23" s="75">
        <f>Value!D23*Value!E23</f>
        <v>15.733333333333333</v>
      </c>
      <c r="D23" s="75">
        <f t="shared" si="0"/>
        <v>5.017975856024258</v>
      </c>
      <c r="E23" s="76">
        <f>D23/Value!I23</f>
        <v>0.4168253765239746</v>
      </c>
      <c r="F23" s="2"/>
      <c r="G23" s="3"/>
      <c r="H23" s="2"/>
      <c r="I23" t="s">
        <v>6</v>
      </c>
    </row>
    <row r="24" spans="1:9" ht="15">
      <c r="A24">
        <v>15</v>
      </c>
      <c r="B24" s="8" t="s">
        <v>26</v>
      </c>
      <c r="C24" s="75">
        <f>Value!D24*Value!E24</f>
        <v>14.053333333333335</v>
      </c>
      <c r="D24" s="75">
        <f t="shared" si="0"/>
        <v>4.482158095126754</v>
      </c>
      <c r="E24" s="76">
        <f>D24/Value!I24</f>
        <v>0.4536349899121663</v>
      </c>
      <c r="F24" s="2"/>
      <c r="G24" s="3"/>
      <c r="H24" s="2"/>
      <c r="I24" t="s">
        <v>6</v>
      </c>
    </row>
    <row r="25" spans="1:9" ht="15">
      <c r="A25">
        <v>16</v>
      </c>
      <c r="B25" s="8" t="s">
        <v>27</v>
      </c>
      <c r="C25" s="75">
        <f>Value!D25*Value!E25</f>
        <v>17.635555555555555</v>
      </c>
      <c r="D25" s="75">
        <f t="shared" si="0"/>
        <v>5.624668982119847</v>
      </c>
      <c r="E25" s="76">
        <f>D25/Value!I25</f>
        <v>0.32324347676979415</v>
      </c>
      <c r="F25" s="2"/>
      <c r="G25" s="3"/>
      <c r="H25" s="2"/>
      <c r="I25" t="s">
        <v>6</v>
      </c>
    </row>
    <row r="26" spans="1:9" ht="15">
      <c r="A26">
        <v>17</v>
      </c>
      <c r="B26" s="8" t="s">
        <v>28</v>
      </c>
      <c r="C26" s="75">
        <f>Value!D26*Value!E26</f>
        <v>17.142857142857142</v>
      </c>
      <c r="D26" s="75">
        <f t="shared" si="0"/>
        <v>5.467528172423526</v>
      </c>
      <c r="E26" s="76">
        <f>D26/Value!I26</f>
        <v>0.5765967304895837</v>
      </c>
      <c r="F26" s="2"/>
      <c r="G26" s="3"/>
      <c r="H26" s="2"/>
      <c r="I26" t="s">
        <v>7</v>
      </c>
    </row>
    <row r="27" spans="1:9" ht="15">
      <c r="A27">
        <v>18</v>
      </c>
      <c r="B27" s="8" t="s">
        <v>159</v>
      </c>
      <c r="C27" s="75">
        <f>Value!D27*Value!E27</f>
        <v>20.844444444444445</v>
      </c>
      <c r="D27" s="75">
        <f t="shared" si="0"/>
        <v>6.648109255580162</v>
      </c>
      <c r="E27" s="76">
        <f>D27/Value!I27</f>
        <v>0.4931844733761599</v>
      </c>
      <c r="F27" s="2"/>
      <c r="G27" s="3"/>
      <c r="H27" s="2"/>
      <c r="I27" t="s">
        <v>4</v>
      </c>
    </row>
    <row r="28" spans="1:9" ht="15">
      <c r="A28">
        <v>19</v>
      </c>
      <c r="B28" s="8" t="s">
        <v>160</v>
      </c>
      <c r="C28" s="75">
        <f>Value!D28*Value!E28</f>
        <v>21.413333333333334</v>
      </c>
      <c r="D28" s="75">
        <f t="shared" si="0"/>
        <v>6.829550190487254</v>
      </c>
      <c r="E28" s="76">
        <f>D28/Value!I28</f>
        <v>0.34598566448146967</v>
      </c>
      <c r="F28" s="2"/>
      <c r="G28" s="3"/>
      <c r="H28" s="2"/>
      <c r="I28" t="s">
        <v>8</v>
      </c>
    </row>
    <row r="29" spans="1:9" ht="15">
      <c r="A29">
        <v>20</v>
      </c>
      <c r="B29" s="8" t="s">
        <v>161</v>
      </c>
      <c r="C29" s="75">
        <f>Value!D29*Value!E29</f>
        <v>19.626666666666665</v>
      </c>
      <c r="D29" s="75">
        <f t="shared" si="0"/>
        <v>6.2597122542946675</v>
      </c>
      <c r="E29" s="76">
        <f>D29/Value!I29</f>
        <v>0.3700151422431533</v>
      </c>
      <c r="F29" s="2"/>
      <c r="G29" s="3"/>
      <c r="H29" s="2"/>
      <c r="I29" t="s">
        <v>8</v>
      </c>
    </row>
    <row r="30" spans="1:9" ht="15">
      <c r="A30">
        <v>21</v>
      </c>
      <c r="B30" s="8" t="s">
        <v>162</v>
      </c>
      <c r="C30" s="75">
        <f>Value!D30*Value!E30</f>
        <v>14.88888888888889</v>
      </c>
      <c r="D30" s="75">
        <f t="shared" si="0"/>
        <v>4.7486494682715445</v>
      </c>
      <c r="E30" s="76">
        <f>D30/Value!I30</f>
        <v>0.3432292146478061</v>
      </c>
      <c r="F30" s="2"/>
      <c r="G30" s="3"/>
      <c r="H30" s="2"/>
      <c r="I30" t="s">
        <v>8</v>
      </c>
    </row>
    <row r="31" spans="1:9" ht="15">
      <c r="A31">
        <v>22</v>
      </c>
      <c r="B31" s="8" t="s">
        <v>33</v>
      </c>
      <c r="C31" s="75">
        <f>Value!D31*Value!E31</f>
        <v>17.466666666666665</v>
      </c>
      <c r="D31" s="75">
        <f t="shared" si="0"/>
        <v>5.570803704569303</v>
      </c>
      <c r="E31" s="76">
        <f>D31/Value!I31</f>
        <v>0.4986084929769397</v>
      </c>
      <c r="F31" s="2"/>
      <c r="G31" s="3"/>
      <c r="H31" s="2"/>
      <c r="I31" t="s">
        <v>8</v>
      </c>
    </row>
    <row r="32" spans="1:9" ht="15">
      <c r="A32">
        <v>23</v>
      </c>
      <c r="B32" s="8" t="s">
        <v>163</v>
      </c>
      <c r="C32" s="75">
        <f>Value!D32*Value!E32</f>
        <v>9.177777777777777</v>
      </c>
      <c r="D32" s="75">
        <f t="shared" si="0"/>
        <v>2.9271525826808173</v>
      </c>
      <c r="E32" s="76">
        <f>D32/Value!I32</f>
        <v>0.2663372833190229</v>
      </c>
      <c r="F32" s="2"/>
      <c r="G32" s="3"/>
      <c r="H32" s="2"/>
      <c r="I32" t="s">
        <v>9</v>
      </c>
    </row>
    <row r="33" spans="1:9" ht="15">
      <c r="A33">
        <v>24</v>
      </c>
      <c r="B33" s="8" t="s">
        <v>35</v>
      </c>
      <c r="C33" s="75">
        <f>Value!D33*Value!E33</f>
        <v>8.64</v>
      </c>
      <c r="D33" s="75">
        <f t="shared" si="0"/>
        <v>2.755634198901457</v>
      </c>
      <c r="E33" s="76">
        <f>D33/Value!I33</f>
        <v>0.1778552997676185</v>
      </c>
      <c r="F33" s="2"/>
      <c r="G33" s="3"/>
      <c r="H33" s="2"/>
      <c r="I33" t="s">
        <v>9</v>
      </c>
    </row>
    <row r="34" spans="1:9" ht="15">
      <c r="A34">
        <v>25</v>
      </c>
      <c r="B34" s="8" t="s">
        <v>36</v>
      </c>
      <c r="C34" s="75">
        <f>Value!D34*Value!E34</f>
        <v>8.76</v>
      </c>
      <c r="D34" s="75">
        <f t="shared" si="0"/>
        <v>2.793906896108422</v>
      </c>
      <c r="E34" s="76">
        <f>D34/Value!I34</f>
        <v>0.18189381286398096</v>
      </c>
      <c r="F34" s="2"/>
      <c r="G34" s="3"/>
      <c r="H34" s="2"/>
      <c r="I34" t="s">
        <v>9</v>
      </c>
    </row>
    <row r="35" spans="1:9" ht="15">
      <c r="A35">
        <v>26</v>
      </c>
      <c r="B35" s="8" t="s">
        <v>37</v>
      </c>
      <c r="C35" s="75">
        <f>Value!D35*Value!E35</f>
        <v>9.022222222222222</v>
      </c>
      <c r="D35" s="75">
        <f t="shared" si="0"/>
        <v>2.8775398270421593</v>
      </c>
      <c r="E35" s="76">
        <f>D35/Value!I35</f>
        <v>0.19163879675155124</v>
      </c>
      <c r="F35" s="2"/>
      <c r="G35" s="3"/>
      <c r="H35" s="2"/>
      <c r="I35" t="s">
        <v>9</v>
      </c>
    </row>
    <row r="36" spans="1:9" ht="15">
      <c r="A36">
        <v>27</v>
      </c>
      <c r="B36" s="8" t="s">
        <v>38</v>
      </c>
      <c r="C36" s="75">
        <f>Value!D36*Value!E36</f>
        <v>8.32</v>
      </c>
      <c r="D36" s="75">
        <f t="shared" si="0"/>
        <v>2.653573673016218</v>
      </c>
      <c r="E36" s="76">
        <f>D36/Value!I36</f>
        <v>0.1804709412895009</v>
      </c>
      <c r="F36" s="2"/>
      <c r="G36" s="3"/>
      <c r="H36" s="2"/>
      <c r="I36" t="s">
        <v>9</v>
      </c>
    </row>
    <row r="37" spans="1:9" ht="15">
      <c r="A37">
        <v>28</v>
      </c>
      <c r="B37" s="8" t="s">
        <v>39</v>
      </c>
      <c r="C37" s="75">
        <f>Value!D37*Value!E37</f>
        <v>8.4</v>
      </c>
      <c r="D37" s="75">
        <f t="shared" si="0"/>
        <v>2.679088804487528</v>
      </c>
      <c r="E37" s="76">
        <f>D37/Value!I37</f>
        <v>0.17261166870022854</v>
      </c>
      <c r="F37" s="2"/>
      <c r="G37" s="3"/>
      <c r="H37" s="2"/>
      <c r="I37" t="s">
        <v>10</v>
      </c>
    </row>
    <row r="38" spans="1:9" ht="15">
      <c r="A38">
        <v>29</v>
      </c>
      <c r="B38" s="8" t="s">
        <v>40</v>
      </c>
      <c r="C38" s="75">
        <f>Value!D38*Value!E38</f>
        <v>9.826666666666668</v>
      </c>
      <c r="D38" s="75">
        <f t="shared" si="0"/>
        <v>3.1341086490592196</v>
      </c>
      <c r="E38" s="76">
        <f>D38/Value!I38</f>
        <v>0.23831321167189268</v>
      </c>
      <c r="F38" s="2"/>
      <c r="G38" s="3"/>
      <c r="H38" s="2"/>
      <c r="I38" t="s">
        <v>4</v>
      </c>
    </row>
    <row r="39" spans="1:9" ht="15">
      <c r="A39">
        <v>30</v>
      </c>
      <c r="B39" s="8" t="s">
        <v>41</v>
      </c>
      <c r="C39" s="75">
        <f>Value!D39*Value!E39</f>
        <v>9.333333333333334</v>
      </c>
      <c r="D39" s="75">
        <f t="shared" si="0"/>
        <v>2.9767653383194754</v>
      </c>
      <c r="E39" s="76">
        <f>D39/Value!I39</f>
        <v>0.2185807596193885</v>
      </c>
      <c r="F39" s="2"/>
      <c r="G39" s="3"/>
      <c r="H39" s="2"/>
      <c r="I39" t="s">
        <v>10</v>
      </c>
    </row>
    <row r="40" spans="1:9" ht="15">
      <c r="A40">
        <v>31</v>
      </c>
      <c r="B40" s="8" t="s">
        <v>42</v>
      </c>
      <c r="C40" s="75">
        <f>Value!D40*Value!E40</f>
        <v>9.28</v>
      </c>
      <c r="D40" s="75">
        <f t="shared" si="0"/>
        <v>2.959755250671935</v>
      </c>
      <c r="E40" s="76">
        <f>D40/Value!I40</f>
        <v>0.21854231148509487</v>
      </c>
      <c r="F40" s="2"/>
      <c r="G40" s="3"/>
      <c r="H40" s="2"/>
      <c r="I40" t="s">
        <v>4</v>
      </c>
    </row>
    <row r="41" spans="1:9" ht="15">
      <c r="A41">
        <v>32</v>
      </c>
      <c r="B41" s="8" t="s">
        <v>43</v>
      </c>
      <c r="C41" s="75">
        <f>Value!D41*Value!E41</f>
        <v>9.2</v>
      </c>
      <c r="D41" s="75">
        <f t="shared" si="0"/>
        <v>2.9342401192006253</v>
      </c>
      <c r="E41" s="76">
        <f>D41/Value!I41</f>
        <v>0.2068114056615039</v>
      </c>
      <c r="F41" s="2"/>
      <c r="G41" s="3"/>
      <c r="H41" s="2"/>
      <c r="I41" t="s">
        <v>10</v>
      </c>
    </row>
    <row r="42" spans="1:9" ht="15">
      <c r="A42">
        <v>33</v>
      </c>
      <c r="B42" s="8" t="s">
        <v>166</v>
      </c>
      <c r="C42" s="75">
        <f>Value!D42*Value!E42</f>
        <v>9.955555555555556</v>
      </c>
      <c r="D42" s="75">
        <f t="shared" si="0"/>
        <v>3.1752163608741073</v>
      </c>
      <c r="E42" s="76">
        <f>D42/Value!I42</f>
        <v>0.19627779913252336</v>
      </c>
      <c r="F42" s="2"/>
      <c r="G42" s="3"/>
      <c r="H42" s="2"/>
      <c r="I42" t="s">
        <v>10</v>
      </c>
    </row>
    <row r="43" spans="1:9" ht="15">
      <c r="A43">
        <v>34</v>
      </c>
      <c r="B43" s="8" t="s">
        <v>168</v>
      </c>
      <c r="C43" s="75">
        <f>Value!D43*Value!E43</f>
        <v>11.03111111111111</v>
      </c>
      <c r="D43" s="75">
        <f t="shared" si="0"/>
        <v>3.5182531284328276</v>
      </c>
      <c r="E43" s="76">
        <f>D43/Value!I43</f>
        <v>0.20893137464352193</v>
      </c>
      <c r="F43" s="2"/>
      <c r="G43" s="3"/>
      <c r="H43" s="2"/>
      <c r="I43" t="s">
        <v>4</v>
      </c>
    </row>
    <row r="44" spans="1:9" ht="15">
      <c r="A44">
        <v>35</v>
      </c>
      <c r="B44" s="8" t="s">
        <v>46</v>
      </c>
      <c r="C44" s="75">
        <f>Value!D44*Value!E44</f>
        <v>10.72888888888889</v>
      </c>
      <c r="D44" s="75">
        <f t="shared" si="0"/>
        <v>3.4218626317634353</v>
      </c>
      <c r="E44" s="76">
        <f>D44/Value!I44</f>
        <v>0.21946417738620275</v>
      </c>
      <c r="F44" s="2"/>
      <c r="G44" s="3"/>
      <c r="H44" s="2"/>
      <c r="I44" t="s">
        <v>4</v>
      </c>
    </row>
    <row r="45" spans="1:9" ht="15">
      <c r="A45">
        <v>36</v>
      </c>
      <c r="B45" s="8" t="s">
        <v>47</v>
      </c>
      <c r="C45" s="75">
        <f>Value!D45*Value!E45</f>
        <v>8.711111111111112</v>
      </c>
      <c r="D45" s="75">
        <f t="shared" si="0"/>
        <v>2.778314315764844</v>
      </c>
      <c r="E45" s="76">
        <f>D45/Value!I45</f>
        <v>0.18668779993722423</v>
      </c>
      <c r="F45" s="2"/>
      <c r="G45" s="3"/>
      <c r="H45" s="2"/>
      <c r="I45" t="s">
        <v>10</v>
      </c>
    </row>
    <row r="46" spans="1:9" ht="15">
      <c r="A46">
        <v>37</v>
      </c>
      <c r="B46" s="8" t="s">
        <v>48</v>
      </c>
      <c r="C46" s="75">
        <f>Value!D46*Value!E46</f>
        <v>9.027777777777779</v>
      </c>
      <c r="D46" s="75">
        <f t="shared" si="0"/>
        <v>2.879311711172112</v>
      </c>
      <c r="E46" s="76">
        <f>D46/Value!I46</f>
        <v>0.216357980937348</v>
      </c>
      <c r="F46" s="2"/>
      <c r="G46" s="3"/>
      <c r="H46" s="2"/>
      <c r="I46" t="s">
        <v>4</v>
      </c>
    </row>
    <row r="47" spans="2:8" ht="15">
      <c r="B47" s="8" t="s">
        <v>49</v>
      </c>
      <c r="C47" s="75"/>
      <c r="D47" s="75"/>
      <c r="E47" s="76"/>
      <c r="F47" s="2"/>
      <c r="G47" s="3"/>
      <c r="H47" s="2"/>
    </row>
    <row r="48" spans="1:9" ht="15">
      <c r="A48">
        <v>38</v>
      </c>
      <c r="B48" s="8" t="s">
        <v>50</v>
      </c>
      <c r="C48" s="75">
        <f>Value!D48*Value!E48</f>
        <v>10.275555555555554</v>
      </c>
      <c r="D48" s="75">
        <f t="shared" si="0"/>
        <v>3.2772768867593456</v>
      </c>
      <c r="E48" s="76">
        <f>D48/Value!I48</f>
        <v>0.21697706235734676</v>
      </c>
      <c r="F48" s="2"/>
      <c r="G48" s="3"/>
      <c r="H48" s="2"/>
      <c r="I48" t="s">
        <v>10</v>
      </c>
    </row>
    <row r="49" spans="1:9" ht="15">
      <c r="A49">
        <v>39</v>
      </c>
      <c r="B49" s="8" t="s">
        <v>51</v>
      </c>
      <c r="C49" s="75">
        <f>Value!D49*Value!E49</f>
        <v>9.955555555555556</v>
      </c>
      <c r="D49" s="75">
        <f t="shared" si="0"/>
        <v>3.1752163608741073</v>
      </c>
      <c r="E49" s="76">
        <f>D49/Value!I49</f>
        <v>0.2068538552688873</v>
      </c>
      <c r="F49" s="2"/>
      <c r="G49" s="3"/>
      <c r="H49" s="2"/>
      <c r="I49" t="s">
        <v>11</v>
      </c>
    </row>
    <row r="50" spans="1:9" ht="15">
      <c r="A50">
        <v>40</v>
      </c>
      <c r="B50" s="8" t="s">
        <v>52</v>
      </c>
      <c r="C50" s="75">
        <f>Value!D50*Value!E50</f>
        <v>10.72888888888889</v>
      </c>
      <c r="D50" s="75">
        <f t="shared" si="0"/>
        <v>3.4218626317634353</v>
      </c>
      <c r="E50" s="76">
        <f>D50/Value!I50</f>
        <v>0.21697706235734684</v>
      </c>
      <c r="F50" s="2"/>
      <c r="G50" s="3"/>
      <c r="H50" s="2"/>
      <c r="I50" t="s">
        <v>11</v>
      </c>
    </row>
    <row r="51" spans="1:9" ht="15">
      <c r="A51">
        <v>41</v>
      </c>
      <c r="B51" s="8" t="s">
        <v>53</v>
      </c>
      <c r="C51" s="75">
        <f>Value!D51*Value!E51</f>
        <v>9.671111111111111</v>
      </c>
      <c r="D51" s="75">
        <f t="shared" si="0"/>
        <v>3.084495893420561</v>
      </c>
      <c r="E51" s="76">
        <f>D51/Value!I51</f>
        <v>0.20685385526888725</v>
      </c>
      <c r="F51" s="2"/>
      <c r="G51" s="3"/>
      <c r="H51" s="2"/>
      <c r="I51" t="s">
        <v>11</v>
      </c>
    </row>
    <row r="52" spans="1:9" ht="15">
      <c r="A52">
        <v>42</v>
      </c>
      <c r="B52" s="8" t="s">
        <v>54</v>
      </c>
      <c r="C52" s="75">
        <f>Value!D52*Value!E52</f>
        <v>10.097777777777777</v>
      </c>
      <c r="D52" s="75">
        <f t="shared" si="0"/>
        <v>3.22057659460088</v>
      </c>
      <c r="E52" s="76">
        <f>D52/Value!I52</f>
        <v>0.2004210420912073</v>
      </c>
      <c r="F52" s="2"/>
      <c r="G52" s="3"/>
      <c r="H52" s="2"/>
      <c r="I52" t="s">
        <v>11</v>
      </c>
    </row>
    <row r="53" spans="1:9" ht="15">
      <c r="A53">
        <v>43</v>
      </c>
      <c r="B53" s="8" t="s">
        <v>55</v>
      </c>
      <c r="C53" s="75">
        <f>Value!D53*Value!E53</f>
        <v>10.24</v>
      </c>
      <c r="D53" s="75">
        <f t="shared" si="0"/>
        <v>3.265936828327653</v>
      </c>
      <c r="E53" s="76">
        <f>D53/Value!I53</f>
        <v>0.20042104209120734</v>
      </c>
      <c r="F53" s="2"/>
      <c r="G53" s="3"/>
      <c r="H53" s="2"/>
      <c r="I53" t="s">
        <v>11</v>
      </c>
    </row>
    <row r="54" spans="1:9" ht="15">
      <c r="A54">
        <v>44</v>
      </c>
      <c r="B54" s="8" t="s">
        <v>56</v>
      </c>
      <c r="C54" s="75">
        <f>Value!D54*Value!E54</f>
        <v>9.2</v>
      </c>
      <c r="D54" s="75">
        <f t="shared" si="0"/>
        <v>2.9342401192006253</v>
      </c>
      <c r="E54" s="76">
        <f>D54/Value!I54</f>
        <v>0.19739121688835143</v>
      </c>
      <c r="F54" s="2"/>
      <c r="G54" s="3"/>
      <c r="H54" s="2"/>
      <c r="I54" t="s">
        <v>11</v>
      </c>
    </row>
    <row r="55" spans="1:9" ht="15">
      <c r="A55">
        <v>45</v>
      </c>
      <c r="B55" s="8" t="s">
        <v>57</v>
      </c>
      <c r="C55" s="75">
        <f>Value!D55*Value!E55</f>
        <v>8.586666666666666</v>
      </c>
      <c r="D55" s="75">
        <f t="shared" si="0"/>
        <v>2.738624111253917</v>
      </c>
      <c r="E55" s="76">
        <f>D55/Value!I55</f>
        <v>0.18983075964769108</v>
      </c>
      <c r="F55" s="2"/>
      <c r="G55" s="3"/>
      <c r="H55" s="2"/>
      <c r="I55" t="s">
        <v>11</v>
      </c>
    </row>
    <row r="56" spans="1:9" ht="15">
      <c r="A56">
        <v>46</v>
      </c>
      <c r="B56" s="8" t="s">
        <v>58</v>
      </c>
      <c r="C56" s="75">
        <f>Value!D56*Value!E56</f>
        <v>8.586666666666666</v>
      </c>
      <c r="D56" s="75">
        <f t="shared" si="0"/>
        <v>2.738624111253917</v>
      </c>
      <c r="E56" s="76">
        <f>D56/Value!I56</f>
        <v>0.19098040713868167</v>
      </c>
      <c r="F56" s="2"/>
      <c r="G56" s="3"/>
      <c r="H56" s="2"/>
      <c r="I56" t="s">
        <v>11</v>
      </c>
    </row>
    <row r="57" spans="1:9" ht="15">
      <c r="A57">
        <v>47</v>
      </c>
      <c r="B57" s="8" t="s">
        <v>59</v>
      </c>
      <c r="C57" s="75">
        <f>Value!D57*Value!E57</f>
        <v>9.2</v>
      </c>
      <c r="D57" s="75">
        <f t="shared" si="0"/>
        <v>2.9342401192006253</v>
      </c>
      <c r="E57" s="76">
        <f>D57/Value!I57</f>
        <v>0.18630635273454646</v>
      </c>
      <c r="F57" s="2"/>
      <c r="G57" s="3"/>
      <c r="H57" s="2"/>
      <c r="I57" t="s">
        <v>11</v>
      </c>
    </row>
    <row r="58" spans="1:9" ht="15">
      <c r="A58">
        <v>48</v>
      </c>
      <c r="B58" s="8" t="s">
        <v>60</v>
      </c>
      <c r="C58" s="75">
        <f>Value!D58*Value!E58</f>
        <v>8.711111111111112</v>
      </c>
      <c r="D58" s="75">
        <f t="shared" si="0"/>
        <v>2.778314315764844</v>
      </c>
      <c r="E58" s="76">
        <f>D58/Value!I58</f>
        <v>0.1788652060237806</v>
      </c>
      <c r="F58" s="2"/>
      <c r="G58" s="3"/>
      <c r="H58" s="2"/>
      <c r="I58" t="s">
        <v>11</v>
      </c>
    </row>
    <row r="59" spans="1:9" ht="15">
      <c r="A59">
        <v>49</v>
      </c>
      <c r="B59" s="8" t="s">
        <v>61</v>
      </c>
      <c r="C59" s="75">
        <f>Value!D59*Value!E59</f>
        <v>8.586666666666666</v>
      </c>
      <c r="D59" s="75">
        <f t="shared" si="0"/>
        <v>2.738624111253917</v>
      </c>
      <c r="E59" s="76">
        <f>D59/Value!I59</f>
        <v>0.17886520602378056</v>
      </c>
      <c r="F59" s="2"/>
      <c r="G59" s="3"/>
      <c r="H59" s="2"/>
      <c r="I59" t="s">
        <v>11</v>
      </c>
    </row>
    <row r="60" spans="1:9" ht="30">
      <c r="A60">
        <v>50</v>
      </c>
      <c r="B60" s="8" t="s">
        <v>62</v>
      </c>
      <c r="C60" s="75">
        <f>Value!D60*Value!E60</f>
        <v>10.195555555555558</v>
      </c>
      <c r="D60" s="75">
        <f t="shared" si="0"/>
        <v>3.251761755288037</v>
      </c>
      <c r="E60" s="76">
        <f>D60/Value!I60</f>
        <v>0.1315551215794821</v>
      </c>
      <c r="F60" s="2"/>
      <c r="G60" s="3"/>
      <c r="H60" s="2"/>
      <c r="I60" t="s">
        <v>2</v>
      </c>
    </row>
    <row r="61" spans="1:9" ht="30">
      <c r="A61">
        <v>51</v>
      </c>
      <c r="B61" s="8" t="s">
        <v>63</v>
      </c>
      <c r="C61" s="75">
        <f>Value!D61*Value!E61</f>
        <v>10</v>
      </c>
      <c r="D61" s="75">
        <f t="shared" si="0"/>
        <v>3.1893914339137237</v>
      </c>
      <c r="E61" s="76">
        <f>D61/Value!I61</f>
        <v>0.130320550355654</v>
      </c>
      <c r="F61" s="2"/>
      <c r="G61" s="3"/>
      <c r="H61" s="2"/>
      <c r="I61" t="s">
        <v>2</v>
      </c>
    </row>
    <row r="62" spans="1:9" ht="30">
      <c r="A62">
        <v>52</v>
      </c>
      <c r="B62" s="8" t="s">
        <v>64</v>
      </c>
      <c r="C62" s="75">
        <f>Value!D62*Value!E62</f>
        <v>10.195555555555558</v>
      </c>
      <c r="D62" s="75">
        <f t="shared" si="0"/>
        <v>3.251761755288037</v>
      </c>
      <c r="E62" s="76">
        <f>D62/Value!I62</f>
        <v>0.13543591907252228</v>
      </c>
      <c r="F62" s="2"/>
      <c r="G62" s="3"/>
      <c r="H62" s="2"/>
      <c r="I62" t="s">
        <v>2</v>
      </c>
    </row>
    <row r="63" spans="1:9" ht="15">
      <c r="A63">
        <v>53</v>
      </c>
      <c r="B63" s="8" t="s">
        <v>65</v>
      </c>
      <c r="C63" s="75">
        <f>Value!D63*Value!E63</f>
        <v>8.835555555555556</v>
      </c>
      <c r="D63" s="75">
        <f t="shared" si="0"/>
        <v>2.81800452027577</v>
      </c>
      <c r="E63" s="76">
        <f>D63/Value!I63</f>
        <v>0.12493622708970438</v>
      </c>
      <c r="F63" s="2"/>
      <c r="G63" s="3"/>
      <c r="H63" s="2"/>
      <c r="I63" t="s">
        <v>2</v>
      </c>
    </row>
    <row r="64" spans="1:9" ht="15">
      <c r="A64">
        <v>54</v>
      </c>
      <c r="B64" s="8" t="s">
        <v>66</v>
      </c>
      <c r="C64" s="75">
        <f>Value!D64*Value!E64</f>
        <v>12</v>
      </c>
      <c r="D64" s="75">
        <f t="shared" si="0"/>
        <v>3.827269720696468</v>
      </c>
      <c r="E64" s="76">
        <f>D64/Value!I64</f>
        <v>0.1492681014910801</v>
      </c>
      <c r="F64" s="2"/>
      <c r="G64" s="3"/>
      <c r="H64" s="2"/>
      <c r="I64" t="s">
        <v>2</v>
      </c>
    </row>
    <row r="65" spans="1:9" ht="30">
      <c r="A65">
        <v>55</v>
      </c>
      <c r="B65" s="8" t="s">
        <v>67</v>
      </c>
      <c r="C65" s="75">
        <f>Value!D65*Value!E65</f>
        <v>8.76</v>
      </c>
      <c r="D65" s="75">
        <f t="shared" si="0"/>
        <v>2.793906896108422</v>
      </c>
      <c r="E65" s="76">
        <f>D65/Value!I65</f>
        <v>0.1428375203756643</v>
      </c>
      <c r="F65" s="2"/>
      <c r="G65" s="3"/>
      <c r="H65" s="2"/>
      <c r="I65" t="s">
        <v>2</v>
      </c>
    </row>
    <row r="66" spans="1:9" ht="30">
      <c r="A66">
        <v>56</v>
      </c>
      <c r="B66" s="8" t="s">
        <v>68</v>
      </c>
      <c r="C66" s="75">
        <f>Value!D66*Value!E66</f>
        <v>8.88</v>
      </c>
      <c r="D66" s="75">
        <f t="shared" si="0"/>
        <v>2.8321795933153866</v>
      </c>
      <c r="E66" s="76">
        <f>D66/Value!I66</f>
        <v>0.11709449480571248</v>
      </c>
      <c r="F66" s="2"/>
      <c r="G66" s="3"/>
      <c r="H66" s="2"/>
      <c r="I66" t="s">
        <v>2</v>
      </c>
    </row>
    <row r="67" spans="1:9" ht="30">
      <c r="A67">
        <v>57</v>
      </c>
      <c r="B67" s="8" t="s">
        <v>69</v>
      </c>
      <c r="C67" s="75">
        <f>Value!D67*Value!E67</f>
        <v>10.382222222222222</v>
      </c>
      <c r="D67" s="75">
        <f t="shared" si="0"/>
        <v>3.3112970620544258</v>
      </c>
      <c r="E67" s="76">
        <f>D67/Value!I67</f>
        <v>0.14811713300803303</v>
      </c>
      <c r="F67" s="2"/>
      <c r="G67" s="3"/>
      <c r="H67" s="2"/>
      <c r="I67" t="s">
        <v>2</v>
      </c>
    </row>
    <row r="68" spans="1:9" ht="45">
      <c r="A68">
        <v>58</v>
      </c>
      <c r="B68" s="8" t="s">
        <v>70</v>
      </c>
      <c r="C68" s="75">
        <f>Value!D68*Value!E68</f>
        <v>8.959999999999999</v>
      </c>
      <c r="D68" s="75">
        <f t="shared" si="0"/>
        <v>2.857694724786696</v>
      </c>
      <c r="E68" s="76">
        <f>D68/Value!I68</f>
        <v>0.12563196810322477</v>
      </c>
      <c r="F68" s="2"/>
      <c r="G68" s="3"/>
      <c r="H68" s="2"/>
      <c r="I68" t="s">
        <v>2</v>
      </c>
    </row>
    <row r="69" spans="1:9" ht="30">
      <c r="A69">
        <v>59</v>
      </c>
      <c r="B69" s="8" t="s">
        <v>71</v>
      </c>
      <c r="C69" s="75">
        <f>Value!D69*Value!E69</f>
        <v>12.16888888888889</v>
      </c>
      <c r="D69" s="75">
        <f t="shared" si="0"/>
        <v>3.8811349982470116</v>
      </c>
      <c r="E69" s="76">
        <f>D69/Value!I69</f>
        <v>0.1544803409183973</v>
      </c>
      <c r="F69" s="2"/>
      <c r="G69" s="3"/>
      <c r="H69" s="2"/>
      <c r="I69" t="s">
        <v>2</v>
      </c>
    </row>
    <row r="70" spans="1:9" ht="30">
      <c r="A70">
        <v>60</v>
      </c>
      <c r="B70" s="8" t="s">
        <v>72</v>
      </c>
      <c r="C70" s="75">
        <f>Value!D70*Value!E70</f>
        <v>14.933333333333335</v>
      </c>
      <c r="D70" s="75">
        <f t="shared" si="0"/>
        <v>4.762824541311161</v>
      </c>
      <c r="E70" s="76">
        <f>D70/Value!I70</f>
        <v>0.19146793986709784</v>
      </c>
      <c r="F70" s="2"/>
      <c r="G70" s="3"/>
      <c r="H70" s="2"/>
      <c r="I70" t="s">
        <v>2</v>
      </c>
    </row>
    <row r="72" spans="3:4" ht="15">
      <c r="C72" s="75">
        <f>SUM(C10:C71)</f>
        <v>729.2573015873015</v>
      </c>
      <c r="D72" s="75">
        <f>SUM(D10:D71)</f>
        <v>232.58869908015777</v>
      </c>
    </row>
  </sheetData>
  <sheetProtection sheet="1"/>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I72"/>
  <sheetViews>
    <sheetView zoomScalePageLayoutView="0" workbookViewId="0" topLeftCell="A1">
      <selection activeCell="A1" sqref="A1"/>
    </sheetView>
  </sheetViews>
  <sheetFormatPr defaultColWidth="9.140625" defaultRowHeight="15"/>
  <cols>
    <col min="1" max="1" width="3.00390625" style="0" bestFit="1" customWidth="1"/>
    <col min="2" max="2" width="51.421875" style="8" customWidth="1"/>
    <col min="3" max="3" width="19.00390625" style="4" customWidth="1"/>
    <col min="4" max="4" width="15.57421875" style="4" customWidth="1"/>
    <col min="5" max="5" width="17.28125" style="4" customWidth="1"/>
  </cols>
  <sheetData>
    <row r="1" spans="2:5" ht="15">
      <c r="B1" s="8" t="s">
        <v>74</v>
      </c>
      <c r="C1" s="4" t="s">
        <v>75</v>
      </c>
      <c r="E1" s="76">
        <f>Value!F1</f>
        <v>0.23258869908015764</v>
      </c>
    </row>
    <row r="2" spans="3:6" ht="15">
      <c r="C2" s="4" t="s">
        <v>76</v>
      </c>
      <c r="E2" s="76">
        <f>Value!F2</f>
        <v>0.25492772667542696</v>
      </c>
      <c r="F2" s="2">
        <f>1000*E2</f>
        <v>254.92772667542695</v>
      </c>
    </row>
    <row r="3" spans="3:5" ht="15">
      <c r="C3" s="4" t="s">
        <v>77</v>
      </c>
      <c r="E3" s="76">
        <f>Value!F3</f>
        <v>0.27069645203679377</v>
      </c>
    </row>
    <row r="4" spans="3:5" ht="15">
      <c r="C4" s="4" t="s">
        <v>78</v>
      </c>
      <c r="E4" s="76">
        <f>Value!F4</f>
        <v>0.24178712220762147</v>
      </c>
    </row>
    <row r="5" ht="15" hidden="1">
      <c r="E5" s="76"/>
    </row>
    <row r="6" ht="15" hidden="1">
      <c r="E6" s="76"/>
    </row>
    <row r="7" ht="15" hidden="1">
      <c r="E7" s="76"/>
    </row>
    <row r="9" spans="1:7" ht="54">
      <c r="A9" t="s">
        <v>73</v>
      </c>
      <c r="B9" s="8" t="s">
        <v>0</v>
      </c>
      <c r="C9" s="134" t="s">
        <v>314</v>
      </c>
      <c r="D9" s="134" t="s">
        <v>315</v>
      </c>
      <c r="E9" s="134" t="s">
        <v>346</v>
      </c>
      <c r="F9" s="1"/>
      <c r="G9" s="1"/>
    </row>
    <row r="10" spans="1:9" ht="15">
      <c r="A10">
        <v>1</v>
      </c>
      <c r="B10" s="8" t="s">
        <v>12</v>
      </c>
      <c r="C10" s="75">
        <f>Value!D10*Value!F10</f>
        <v>0.6577777777777778</v>
      </c>
      <c r="D10" s="75">
        <f>$F$2/$C$72*C10</f>
        <v>0.18631501818105264</v>
      </c>
      <c r="E10" s="76">
        <f>D10/Value!I10</f>
        <v>0.012596558807200538</v>
      </c>
      <c r="F10" s="2"/>
      <c r="G10" s="3"/>
      <c r="H10" s="2"/>
      <c r="I10" t="s">
        <v>1</v>
      </c>
    </row>
    <row r="11" spans="1:9" ht="15">
      <c r="A11">
        <v>2</v>
      </c>
      <c r="B11" s="8" t="s">
        <v>149</v>
      </c>
      <c r="C11" s="75">
        <f>Value!D11*Value!F11</f>
        <v>16.666666666666668</v>
      </c>
      <c r="D11" s="75">
        <f aca="true" t="shared" si="0" ref="D11:D70">$F$2/$C$72*C11</f>
        <v>4.720819717425321</v>
      </c>
      <c r="E11" s="76">
        <f>D11/Value!I11</f>
        <v>0.1926653699469107</v>
      </c>
      <c r="F11" s="2"/>
      <c r="G11" s="3"/>
      <c r="H11" s="2"/>
      <c r="I11" t="s">
        <v>1</v>
      </c>
    </row>
    <row r="12" spans="1:9" ht="15">
      <c r="A12">
        <v>3</v>
      </c>
      <c r="B12" s="8" t="s">
        <v>14</v>
      </c>
      <c r="C12" s="75">
        <f>Value!D12*Value!F12</f>
        <v>13.799999999999999</v>
      </c>
      <c r="D12" s="75">
        <f t="shared" si="0"/>
        <v>3.908838726028165</v>
      </c>
      <c r="E12" s="76">
        <f>D12/Value!I12</f>
        <v>0.1824984588470488</v>
      </c>
      <c r="F12" s="2"/>
      <c r="G12" s="3"/>
      <c r="H12" s="2"/>
      <c r="I12" t="s">
        <v>1</v>
      </c>
    </row>
    <row r="13" spans="1:9" ht="15">
      <c r="A13">
        <v>4</v>
      </c>
      <c r="B13" s="8" t="s">
        <v>15</v>
      </c>
      <c r="C13" s="75">
        <f>Value!D13*Value!F13</f>
        <v>11.044444444444446</v>
      </c>
      <c r="D13" s="75">
        <f t="shared" si="0"/>
        <v>3.1283298660805126</v>
      </c>
      <c r="E13" s="76">
        <f>D13/Value!I13</f>
        <v>0.13088221643782705</v>
      </c>
      <c r="F13" s="2"/>
      <c r="G13" s="3"/>
      <c r="H13" s="2"/>
      <c r="I13" t="s">
        <v>1</v>
      </c>
    </row>
    <row r="14" spans="1:9" ht="15">
      <c r="A14">
        <v>5</v>
      </c>
      <c r="B14" s="8" t="s">
        <v>16</v>
      </c>
      <c r="C14" s="75">
        <f>Value!D14*Value!F14</f>
        <v>1.7066666666666668</v>
      </c>
      <c r="D14" s="75">
        <f t="shared" si="0"/>
        <v>0.4834119390643528</v>
      </c>
      <c r="E14" s="76">
        <f>D14/Value!I14</f>
        <v>0.0454333225803902</v>
      </c>
      <c r="F14" s="2"/>
      <c r="G14" s="3"/>
      <c r="H14" s="2"/>
      <c r="I14" t="s">
        <v>2</v>
      </c>
    </row>
    <row r="15" spans="1:9" ht="15">
      <c r="A15">
        <v>6</v>
      </c>
      <c r="B15" s="8" t="s">
        <v>17</v>
      </c>
      <c r="C15" s="75">
        <f>Value!D15*Value!F15</f>
        <v>2.7733333333333334</v>
      </c>
      <c r="D15" s="75">
        <f t="shared" si="0"/>
        <v>0.7855444009795733</v>
      </c>
      <c r="E15" s="76">
        <f>D15/Value!I15</f>
        <v>0.10472947186766403</v>
      </c>
      <c r="F15" s="2"/>
      <c r="G15" s="3"/>
      <c r="H15" s="2"/>
      <c r="I15" t="s">
        <v>3</v>
      </c>
    </row>
    <row r="16" spans="1:9" ht="15">
      <c r="A16">
        <v>7</v>
      </c>
      <c r="B16" s="8" t="s">
        <v>151</v>
      </c>
      <c r="C16" s="75">
        <f>Value!D16*Value!F16</f>
        <v>14.046666666666665</v>
      </c>
      <c r="D16" s="75">
        <f t="shared" si="0"/>
        <v>3.9787068578460594</v>
      </c>
      <c r="E16" s="76">
        <f>D16/Value!I16</f>
        <v>0.27150318943320867</v>
      </c>
      <c r="F16" s="2"/>
      <c r="G16" s="3"/>
      <c r="H16" s="2"/>
      <c r="I16" t="s">
        <v>4</v>
      </c>
    </row>
    <row r="17" spans="1:9" ht="15">
      <c r="A17">
        <v>8</v>
      </c>
      <c r="B17" s="8" t="s">
        <v>152</v>
      </c>
      <c r="C17" s="75">
        <f>Value!D17*Value!F17</f>
        <v>15.484444444444446</v>
      </c>
      <c r="D17" s="75">
        <f t="shared" si="0"/>
        <v>4.385956238802618</v>
      </c>
      <c r="E17" s="76">
        <f>D17/Value!I17</f>
        <v>0.27728272042291113</v>
      </c>
      <c r="F17" s="2"/>
      <c r="G17" s="3"/>
      <c r="H17" s="2"/>
      <c r="I17" t="s">
        <v>4</v>
      </c>
    </row>
    <row r="18" spans="1:9" ht="15">
      <c r="A18">
        <v>9</v>
      </c>
      <c r="B18" s="8" t="s">
        <v>153</v>
      </c>
      <c r="C18" s="75">
        <f>Value!D18*Value!F18</f>
        <v>10.275555555555554</v>
      </c>
      <c r="D18" s="75">
        <f t="shared" si="0"/>
        <v>2.910542716449957</v>
      </c>
      <c r="E18" s="76">
        <f>D18/Value!I18</f>
        <v>0.18713490979231656</v>
      </c>
      <c r="F18" s="2"/>
      <c r="G18" s="3"/>
      <c r="H18" s="2"/>
      <c r="I18" t="s">
        <v>5</v>
      </c>
    </row>
    <row r="19" spans="1:9" ht="15">
      <c r="A19">
        <v>10</v>
      </c>
      <c r="B19" s="8" t="s">
        <v>154</v>
      </c>
      <c r="C19" s="75">
        <f>Value!D19*Value!F19</f>
        <v>9.533333333333333</v>
      </c>
      <c r="D19" s="75">
        <f t="shared" si="0"/>
        <v>2.700308878367283</v>
      </c>
      <c r="E19" s="76">
        <f>D19/Value!I19</f>
        <v>0.15419816468253786</v>
      </c>
      <c r="F19" s="2"/>
      <c r="G19" s="3"/>
      <c r="H19" s="2"/>
      <c r="I19" t="s">
        <v>6</v>
      </c>
    </row>
    <row r="20" spans="1:9" ht="15">
      <c r="A20">
        <v>11</v>
      </c>
      <c r="B20" s="8" t="s">
        <v>22</v>
      </c>
      <c r="C20" s="75">
        <f>Value!D20*Value!F20</f>
        <v>16.924444444444443</v>
      </c>
      <c r="D20" s="75">
        <f t="shared" si="0"/>
        <v>4.7938350623881645</v>
      </c>
      <c r="E20" s="76">
        <f>D20/Value!I20</f>
        <v>0.275272645970847</v>
      </c>
      <c r="F20" s="2"/>
      <c r="G20" s="3"/>
      <c r="H20" s="2"/>
      <c r="I20" t="s">
        <v>6</v>
      </c>
    </row>
    <row r="21" spans="1:9" ht="15">
      <c r="A21">
        <v>12</v>
      </c>
      <c r="B21" s="8" t="s">
        <v>23</v>
      </c>
      <c r="C21" s="75">
        <f>Value!D21*Value!F21</f>
        <v>9.644444444444446</v>
      </c>
      <c r="D21" s="75">
        <f t="shared" si="0"/>
        <v>2.731781009816786</v>
      </c>
      <c r="E21" s="76">
        <f>D21/Value!I21</f>
        <v>0.17850967514979058</v>
      </c>
      <c r="F21" s="2"/>
      <c r="G21" s="3"/>
      <c r="H21" s="2"/>
      <c r="I21" t="s">
        <v>6</v>
      </c>
    </row>
    <row r="22" spans="1:9" ht="15">
      <c r="A22">
        <v>13</v>
      </c>
      <c r="B22" s="8" t="s">
        <v>156</v>
      </c>
      <c r="C22" s="75">
        <f>Value!D22*Value!F22</f>
        <v>12.906666666666666</v>
      </c>
      <c r="D22" s="75">
        <f t="shared" si="0"/>
        <v>3.655802789174168</v>
      </c>
      <c r="E22" s="76">
        <f>D22/Value!I22</f>
        <v>0.24889908587780177</v>
      </c>
      <c r="F22" s="2"/>
      <c r="G22" s="3"/>
      <c r="H22" s="2"/>
      <c r="I22" t="s">
        <v>6</v>
      </c>
    </row>
    <row r="23" spans="1:9" ht="15">
      <c r="A23">
        <v>14</v>
      </c>
      <c r="B23" s="8" t="s">
        <v>25</v>
      </c>
      <c r="C23" s="75">
        <f>Value!D23*Value!F23</f>
        <v>8</v>
      </c>
      <c r="D23" s="75">
        <f t="shared" si="0"/>
        <v>2.2659934643641537</v>
      </c>
      <c r="E23" s="76">
        <f>D23/Value!I23</f>
        <v>0.1882280038973324</v>
      </c>
      <c r="F23" s="2"/>
      <c r="G23" s="3"/>
      <c r="H23" s="2"/>
      <c r="I23" t="s">
        <v>6</v>
      </c>
    </row>
    <row r="24" spans="1:9" ht="15">
      <c r="A24">
        <v>15</v>
      </c>
      <c r="B24" s="8" t="s">
        <v>26</v>
      </c>
      <c r="C24" s="75">
        <f>Value!D24*Value!F24</f>
        <v>6.88888888888889</v>
      </c>
      <c r="D24" s="75">
        <f t="shared" si="0"/>
        <v>1.9512721498691328</v>
      </c>
      <c r="E24" s="76">
        <f>D24/Value!I24</f>
        <v>0.19748641240124373</v>
      </c>
      <c r="F24" s="2"/>
      <c r="G24" s="3"/>
      <c r="H24" s="2"/>
      <c r="I24" t="s">
        <v>6</v>
      </c>
    </row>
    <row r="25" spans="1:9" ht="15">
      <c r="A25">
        <v>16</v>
      </c>
      <c r="B25" s="8" t="s">
        <v>27</v>
      </c>
      <c r="C25" s="75">
        <f>Value!D25*Value!F25</f>
        <v>9.644444444444446</v>
      </c>
      <c r="D25" s="75">
        <f t="shared" si="0"/>
        <v>2.731781009816786</v>
      </c>
      <c r="E25" s="76">
        <f>D25/Value!I25</f>
        <v>0.1569924193217282</v>
      </c>
      <c r="F25" s="2"/>
      <c r="G25" s="3"/>
      <c r="H25" s="2"/>
      <c r="I25" t="s">
        <v>6</v>
      </c>
    </row>
    <row r="26" spans="1:9" ht="15">
      <c r="A26">
        <v>17</v>
      </c>
      <c r="B26" s="8" t="s">
        <v>28</v>
      </c>
      <c r="C26" s="75">
        <f>Value!D26*Value!F26</f>
        <v>1.0666666666666667</v>
      </c>
      <c r="D26" s="75">
        <f t="shared" si="0"/>
        <v>0.3021324619152205</v>
      </c>
      <c r="E26" s="76">
        <f>D26/Value!I26</f>
        <v>0.03186240367150508</v>
      </c>
      <c r="F26" s="2"/>
      <c r="G26" s="3"/>
      <c r="H26" s="2"/>
      <c r="I26" t="s">
        <v>7</v>
      </c>
    </row>
    <row r="27" spans="1:9" ht="15">
      <c r="A27">
        <v>18</v>
      </c>
      <c r="B27" s="8" t="s">
        <v>159</v>
      </c>
      <c r="C27" s="75">
        <f>Value!D27*Value!F27</f>
        <v>1.5555555555555556</v>
      </c>
      <c r="D27" s="75">
        <f t="shared" si="0"/>
        <v>0.4406098402930299</v>
      </c>
      <c r="E27" s="76">
        <f>D27/Value!I27</f>
        <v>0.032686275705664306</v>
      </c>
      <c r="F27" s="2"/>
      <c r="G27" s="3"/>
      <c r="H27" s="2"/>
      <c r="I27" t="s">
        <v>4</v>
      </c>
    </row>
    <row r="28" spans="1:9" ht="15">
      <c r="A28">
        <v>19</v>
      </c>
      <c r="B28" s="8" t="s">
        <v>160</v>
      </c>
      <c r="C28" s="75">
        <f>Value!D28*Value!F28</f>
        <v>9.084444444444443</v>
      </c>
      <c r="D28" s="75">
        <f t="shared" si="0"/>
        <v>2.5731614673112944</v>
      </c>
      <c r="E28" s="76">
        <f>D28/Value!I28</f>
        <v>0.13035660552372264</v>
      </c>
      <c r="F28" s="2"/>
      <c r="G28" s="3"/>
      <c r="H28" s="2"/>
      <c r="I28" t="s">
        <v>8</v>
      </c>
    </row>
    <row r="29" spans="1:9" ht="15">
      <c r="A29">
        <v>20</v>
      </c>
      <c r="B29" s="8" t="s">
        <v>161</v>
      </c>
      <c r="C29" s="75">
        <f>Value!D29*Value!F29</f>
        <v>7.053333333333334</v>
      </c>
      <c r="D29" s="75">
        <f t="shared" si="0"/>
        <v>1.9978509044143957</v>
      </c>
      <c r="E29" s="76">
        <f>D29/Value!I29</f>
        <v>0.11809410026320782</v>
      </c>
      <c r="F29" s="2"/>
      <c r="G29" s="3"/>
      <c r="H29" s="2"/>
      <c r="I29" t="s">
        <v>8</v>
      </c>
    </row>
    <row r="30" spans="1:9" ht="15">
      <c r="A30">
        <v>21</v>
      </c>
      <c r="B30" s="8" t="s">
        <v>162</v>
      </c>
      <c r="C30" s="75">
        <f>Value!D30*Value!F30</f>
        <v>9.52888888888889</v>
      </c>
      <c r="D30" s="75">
        <f t="shared" si="0"/>
        <v>2.6990499931093033</v>
      </c>
      <c r="E30" s="76">
        <f>D30/Value!I30</f>
        <v>0.1950855323434242</v>
      </c>
      <c r="F30" s="2"/>
      <c r="G30" s="3"/>
      <c r="H30" s="2"/>
      <c r="I30" t="s">
        <v>8</v>
      </c>
    </row>
    <row r="31" spans="1:9" ht="15">
      <c r="A31">
        <v>22</v>
      </c>
      <c r="B31" s="8" t="s">
        <v>33</v>
      </c>
      <c r="C31" s="75">
        <f>Value!D31*Value!F31</f>
        <v>1.4555555555555553</v>
      </c>
      <c r="D31" s="75">
        <f t="shared" si="0"/>
        <v>0.4122849219884779</v>
      </c>
      <c r="E31" s="76">
        <f>D31/Value!I31</f>
        <v>0.03690109623880264</v>
      </c>
      <c r="F31" s="2"/>
      <c r="G31" s="3"/>
      <c r="H31" s="2"/>
      <c r="I31" t="s">
        <v>8</v>
      </c>
    </row>
    <row r="32" spans="1:9" ht="15">
      <c r="A32">
        <v>23</v>
      </c>
      <c r="B32" s="8" t="s">
        <v>163</v>
      </c>
      <c r="C32" s="75">
        <f>Value!D32*Value!F32</f>
        <v>13.897777777777776</v>
      </c>
      <c r="D32" s="75">
        <f t="shared" si="0"/>
        <v>3.9365342017037266</v>
      </c>
      <c r="E32" s="76">
        <f>D32/Value!I32</f>
        <v>0.35817942364110567</v>
      </c>
      <c r="F32" s="2"/>
      <c r="G32" s="3"/>
      <c r="H32" s="2"/>
      <c r="I32" t="s">
        <v>9</v>
      </c>
    </row>
    <row r="33" spans="1:9" ht="15">
      <c r="A33">
        <v>24</v>
      </c>
      <c r="B33" s="8" t="s">
        <v>35</v>
      </c>
      <c r="C33" s="75">
        <f>Value!D33*Value!F33</f>
        <v>18.56</v>
      </c>
      <c r="D33" s="75">
        <f t="shared" si="0"/>
        <v>5.257104837324836</v>
      </c>
      <c r="E33" s="76">
        <f>D33/Value!I33</f>
        <v>0.3393062682720908</v>
      </c>
      <c r="F33" s="2"/>
      <c r="G33" s="3"/>
      <c r="H33" s="2"/>
      <c r="I33" t="s">
        <v>9</v>
      </c>
    </row>
    <row r="34" spans="1:9" ht="15">
      <c r="A34">
        <v>25</v>
      </c>
      <c r="B34" s="8" t="s">
        <v>36</v>
      </c>
      <c r="C34" s="75">
        <f>Value!D34*Value!F34</f>
        <v>18.817777777777778</v>
      </c>
      <c r="D34" s="75">
        <f t="shared" si="0"/>
        <v>5.330120182287682</v>
      </c>
      <c r="E34" s="76">
        <f>D34/Value!I34</f>
        <v>0.3470108056678565</v>
      </c>
      <c r="F34" s="2"/>
      <c r="G34" s="3"/>
      <c r="H34" s="2"/>
      <c r="I34" t="s">
        <v>9</v>
      </c>
    </row>
    <row r="35" spans="1:9" ht="15">
      <c r="A35">
        <v>26</v>
      </c>
      <c r="B35" s="8" t="s">
        <v>37</v>
      </c>
      <c r="C35" s="75">
        <f>Value!D35*Value!F35</f>
        <v>18.355555555555554</v>
      </c>
      <c r="D35" s="75">
        <f t="shared" si="0"/>
        <v>5.199196115457752</v>
      </c>
      <c r="E35" s="76">
        <f>D35/Value!I35</f>
        <v>0.34625678445112446</v>
      </c>
      <c r="F35" s="2"/>
      <c r="G35" s="3"/>
      <c r="H35" s="2"/>
      <c r="I35" t="s">
        <v>9</v>
      </c>
    </row>
    <row r="36" spans="1:9" ht="15">
      <c r="A36">
        <v>27</v>
      </c>
      <c r="B36" s="8" t="s">
        <v>38</v>
      </c>
      <c r="C36" s="75">
        <f>Value!D36*Value!F36</f>
        <v>18.24</v>
      </c>
      <c r="D36" s="75">
        <f t="shared" si="0"/>
        <v>5.16646509875027</v>
      </c>
      <c r="E36" s="76">
        <f>D36/Value!I36</f>
        <v>0.35137400894205995</v>
      </c>
      <c r="F36" s="2"/>
      <c r="G36" s="3"/>
      <c r="H36" s="2"/>
      <c r="I36" t="s">
        <v>9</v>
      </c>
    </row>
    <row r="37" spans="1:9" ht="15">
      <c r="A37">
        <v>28</v>
      </c>
      <c r="B37" s="8" t="s">
        <v>39</v>
      </c>
      <c r="C37" s="75">
        <f>Value!D37*Value!F37</f>
        <v>17.733333333333334</v>
      </c>
      <c r="D37" s="75">
        <f t="shared" si="0"/>
        <v>5.022952179340541</v>
      </c>
      <c r="E37" s="76">
        <f>D37/Value!I37</f>
        <v>0.3236250160969446</v>
      </c>
      <c r="F37" s="2"/>
      <c r="G37" s="3"/>
      <c r="H37" s="2"/>
      <c r="I37" t="s">
        <v>10</v>
      </c>
    </row>
    <row r="38" spans="1:9" ht="15">
      <c r="A38">
        <v>29</v>
      </c>
      <c r="B38" s="8" t="s">
        <v>40</v>
      </c>
      <c r="C38" s="75">
        <f>Value!D38*Value!F38</f>
        <v>16.973333333333333</v>
      </c>
      <c r="D38" s="75">
        <f t="shared" si="0"/>
        <v>4.807682800225946</v>
      </c>
      <c r="E38" s="76">
        <f>D38/Value!I38</f>
        <v>0.3655694352413354</v>
      </c>
      <c r="F38" s="2"/>
      <c r="G38" s="3"/>
      <c r="H38" s="2"/>
      <c r="I38" t="s">
        <v>4</v>
      </c>
    </row>
    <row r="39" spans="1:9" ht="15">
      <c r="A39">
        <v>30</v>
      </c>
      <c r="B39" s="8" t="s">
        <v>41</v>
      </c>
      <c r="C39" s="75">
        <f>Value!D39*Value!F39</f>
        <v>17.733333333333334</v>
      </c>
      <c r="D39" s="75">
        <f t="shared" si="0"/>
        <v>5.022952179340541</v>
      </c>
      <c r="E39" s="76">
        <f>D39/Value!I39</f>
        <v>0.36883011527940807</v>
      </c>
      <c r="F39" s="2"/>
      <c r="G39" s="3"/>
      <c r="H39" s="2"/>
      <c r="I39" t="s">
        <v>10</v>
      </c>
    </row>
    <row r="40" spans="1:9" ht="15">
      <c r="A40">
        <v>31</v>
      </c>
      <c r="B40" s="8" t="s">
        <v>42</v>
      </c>
      <c r="C40" s="75">
        <f>Value!D40*Value!F40</f>
        <v>18.24</v>
      </c>
      <c r="D40" s="75">
        <f t="shared" si="0"/>
        <v>5.16646509875027</v>
      </c>
      <c r="E40" s="76">
        <f>D40/Value!I40</f>
        <v>0.3814812811402639</v>
      </c>
      <c r="F40" s="2"/>
      <c r="G40" s="3"/>
      <c r="H40" s="2"/>
      <c r="I40" t="s">
        <v>4</v>
      </c>
    </row>
    <row r="41" spans="1:9" ht="15">
      <c r="A41">
        <v>32</v>
      </c>
      <c r="B41" s="8" t="s">
        <v>43</v>
      </c>
      <c r="C41" s="75">
        <f>Value!D41*Value!F41</f>
        <v>18.4</v>
      </c>
      <c r="D41" s="75">
        <f t="shared" si="0"/>
        <v>5.211784968037553</v>
      </c>
      <c r="E41" s="76">
        <f>D41/Value!I41</f>
        <v>0.3673375495727947</v>
      </c>
      <c r="F41" s="2"/>
      <c r="G41" s="3"/>
      <c r="H41" s="2"/>
      <c r="I41" t="s">
        <v>10</v>
      </c>
    </row>
    <row r="42" spans="1:9" ht="15">
      <c r="A42">
        <v>33</v>
      </c>
      <c r="B42" s="8" t="s">
        <v>166</v>
      </c>
      <c r="C42" s="75">
        <f>Value!D42*Value!F42</f>
        <v>20.22222222222222</v>
      </c>
      <c r="D42" s="75">
        <f t="shared" si="0"/>
        <v>5.727927923809388</v>
      </c>
      <c r="E42" s="76">
        <f>D42/Value!I42</f>
        <v>0.35407511133053343</v>
      </c>
      <c r="F42" s="2"/>
      <c r="G42" s="3"/>
      <c r="H42" s="2"/>
      <c r="I42" t="s">
        <v>10</v>
      </c>
    </row>
    <row r="43" spans="1:9" ht="15">
      <c r="A43">
        <v>34</v>
      </c>
      <c r="B43" s="8" t="s">
        <v>168</v>
      </c>
      <c r="C43" s="75">
        <f>Value!D43*Value!F43</f>
        <v>21.413333333333334</v>
      </c>
      <c r="D43" s="75">
        <f t="shared" si="0"/>
        <v>6.0653091729480515</v>
      </c>
      <c r="E43" s="76">
        <f>D43/Value!I43</f>
        <v>0.3601882345817672</v>
      </c>
      <c r="F43" s="2"/>
      <c r="G43" s="3"/>
      <c r="H43" s="2"/>
      <c r="I43" t="s">
        <v>4</v>
      </c>
    </row>
    <row r="44" spans="1:9" ht="15">
      <c r="A44">
        <v>35</v>
      </c>
      <c r="B44" s="8" t="s">
        <v>46</v>
      </c>
      <c r="C44" s="75">
        <f>Value!D44*Value!F44</f>
        <v>20.826666666666668</v>
      </c>
      <c r="D44" s="75">
        <f t="shared" si="0"/>
        <v>5.899136318894681</v>
      </c>
      <c r="E44" s="76">
        <f>D44/Value!I44</f>
        <v>0.3783463098423983</v>
      </c>
      <c r="F44" s="2"/>
      <c r="G44" s="3"/>
      <c r="H44" s="2"/>
      <c r="I44" t="s">
        <v>4</v>
      </c>
    </row>
    <row r="45" spans="1:9" ht="15">
      <c r="A45">
        <v>36</v>
      </c>
      <c r="B45" s="8" t="s">
        <v>47</v>
      </c>
      <c r="C45" s="75">
        <f>Value!D45*Value!F45</f>
        <v>20.533333333333335</v>
      </c>
      <c r="D45" s="75">
        <f t="shared" si="0"/>
        <v>5.816049891867995</v>
      </c>
      <c r="E45" s="76">
        <f>D45/Value!I45</f>
        <v>0.3908073152403781</v>
      </c>
      <c r="F45" s="2"/>
      <c r="G45" s="3"/>
      <c r="H45" s="2"/>
      <c r="I45" t="s">
        <v>10</v>
      </c>
    </row>
    <row r="46" spans="1:9" ht="15">
      <c r="A46">
        <v>37</v>
      </c>
      <c r="B46" s="8" t="s">
        <v>48</v>
      </c>
      <c r="C46" s="75">
        <f>Value!D46*Value!F46</f>
        <v>16.97222222222222</v>
      </c>
      <c r="D46" s="75">
        <f t="shared" si="0"/>
        <v>4.807368078911451</v>
      </c>
      <c r="E46" s="76">
        <f>D46/Value!I46</f>
        <v>0.36123648826911114</v>
      </c>
      <c r="F46" s="2"/>
      <c r="G46" s="3"/>
      <c r="H46" s="2"/>
      <c r="I46" t="s">
        <v>4</v>
      </c>
    </row>
    <row r="47" spans="2:8" ht="15">
      <c r="B47" s="8" t="s">
        <v>49</v>
      </c>
      <c r="C47" s="75"/>
      <c r="D47" s="75"/>
      <c r="E47" s="76"/>
      <c r="F47" s="2"/>
      <c r="G47" s="3"/>
      <c r="H47" s="2"/>
    </row>
    <row r="48" spans="1:9" ht="15">
      <c r="A48">
        <v>38</v>
      </c>
      <c r="B48" s="8" t="s">
        <v>50</v>
      </c>
      <c r="C48" s="75">
        <f>Value!D48*Value!F48</f>
        <v>19.94666666666667</v>
      </c>
      <c r="D48" s="75">
        <f t="shared" si="0"/>
        <v>5.649877037814624</v>
      </c>
      <c r="E48" s="76">
        <f>D48/Value!I48</f>
        <v>0.3740586360884021</v>
      </c>
      <c r="F48" s="2"/>
      <c r="G48" s="3"/>
      <c r="H48" s="2"/>
      <c r="I48" t="s">
        <v>10</v>
      </c>
    </row>
    <row r="49" spans="1:9" ht="15">
      <c r="A49">
        <v>39</v>
      </c>
      <c r="B49" s="8" t="s">
        <v>51</v>
      </c>
      <c r="C49" s="75">
        <f>Value!D49*Value!F49</f>
        <v>20.533333333333335</v>
      </c>
      <c r="D49" s="75">
        <f t="shared" si="0"/>
        <v>5.816049891867995</v>
      </c>
      <c r="E49" s="76">
        <f>D49/Value!I49</f>
        <v>0.37889460302412126</v>
      </c>
      <c r="F49" s="2"/>
      <c r="G49" s="3"/>
      <c r="H49" s="2"/>
      <c r="I49" t="s">
        <v>11</v>
      </c>
    </row>
    <row r="50" spans="1:9" ht="15">
      <c r="A50">
        <v>40</v>
      </c>
      <c r="B50" s="8" t="s">
        <v>52</v>
      </c>
      <c r="C50" s="75">
        <f>Value!D50*Value!F50</f>
        <v>20.826666666666668</v>
      </c>
      <c r="D50" s="75">
        <f t="shared" si="0"/>
        <v>5.899136318894681</v>
      </c>
      <c r="E50" s="76">
        <f>D50/Value!I50</f>
        <v>0.37405863608840206</v>
      </c>
      <c r="F50" s="2"/>
      <c r="G50" s="3"/>
      <c r="H50" s="2"/>
      <c r="I50" t="s">
        <v>11</v>
      </c>
    </row>
    <row r="51" spans="1:9" ht="15">
      <c r="A51">
        <v>41</v>
      </c>
      <c r="B51" s="8" t="s">
        <v>53</v>
      </c>
      <c r="C51" s="75">
        <f>Value!D51*Value!F51</f>
        <v>19.94666666666667</v>
      </c>
      <c r="D51" s="75">
        <f t="shared" si="0"/>
        <v>5.649877037814624</v>
      </c>
      <c r="E51" s="76">
        <f>D51/Value!I51</f>
        <v>0.37889460302412126</v>
      </c>
      <c r="F51" s="2"/>
      <c r="G51" s="3"/>
      <c r="H51" s="2"/>
      <c r="I51" t="s">
        <v>11</v>
      </c>
    </row>
    <row r="52" spans="1:9" ht="15">
      <c r="A52">
        <v>42</v>
      </c>
      <c r="B52" s="8" t="s">
        <v>54</v>
      </c>
      <c r="C52" s="75">
        <f>Value!D52*Value!F52</f>
        <v>20.826666666666668</v>
      </c>
      <c r="D52" s="75">
        <f t="shared" si="0"/>
        <v>5.899136318894681</v>
      </c>
      <c r="E52" s="76">
        <f>D52/Value!I52</f>
        <v>0.3671116068014157</v>
      </c>
      <c r="F52" s="2"/>
      <c r="G52" s="3"/>
      <c r="H52" s="2"/>
      <c r="I52" t="s">
        <v>11</v>
      </c>
    </row>
    <row r="53" spans="1:9" ht="15">
      <c r="A53">
        <v>43</v>
      </c>
      <c r="B53" s="8" t="s">
        <v>55</v>
      </c>
      <c r="C53" s="75">
        <f>Value!D53*Value!F53</f>
        <v>21.12</v>
      </c>
      <c r="D53" s="75">
        <f t="shared" si="0"/>
        <v>5.982222745921366</v>
      </c>
      <c r="E53" s="76">
        <f>D53/Value!I53</f>
        <v>0.3671116068014157</v>
      </c>
      <c r="F53" s="2"/>
      <c r="G53" s="3"/>
      <c r="H53" s="2"/>
      <c r="I53" t="s">
        <v>11</v>
      </c>
    </row>
    <row r="54" spans="1:9" ht="15">
      <c r="A54">
        <v>44</v>
      </c>
      <c r="B54" s="8" t="s">
        <v>56</v>
      </c>
      <c r="C54" s="75">
        <f>Value!D54*Value!F54</f>
        <v>19.32</v>
      </c>
      <c r="D54" s="75">
        <f t="shared" si="0"/>
        <v>5.472374216439431</v>
      </c>
      <c r="E54" s="76">
        <f>D54/Value!I54</f>
        <v>0.3681357223572065</v>
      </c>
      <c r="F54" s="2"/>
      <c r="G54" s="3"/>
      <c r="H54" s="2"/>
      <c r="I54" t="s">
        <v>11</v>
      </c>
    </row>
    <row r="55" spans="1:9" ht="15">
      <c r="A55">
        <v>45</v>
      </c>
      <c r="B55" s="8" t="s">
        <v>57</v>
      </c>
      <c r="C55" s="75">
        <f>Value!D55*Value!F55</f>
        <v>19.32</v>
      </c>
      <c r="D55" s="75">
        <f t="shared" si="0"/>
        <v>5.472374216439431</v>
      </c>
      <c r="E55" s="76">
        <f>D55/Value!I55</f>
        <v>0.3793236721732853</v>
      </c>
      <c r="F55" s="2"/>
      <c r="G55" s="3"/>
      <c r="H55" s="2"/>
      <c r="I55" t="s">
        <v>11</v>
      </c>
    </row>
    <row r="56" spans="1:9" ht="15">
      <c r="A56">
        <v>46</v>
      </c>
      <c r="B56" s="8" t="s">
        <v>58</v>
      </c>
      <c r="C56" s="75">
        <f>Value!D56*Value!F56</f>
        <v>19.32</v>
      </c>
      <c r="D56" s="75">
        <f t="shared" si="0"/>
        <v>5.472374216439431</v>
      </c>
      <c r="E56" s="76">
        <f>D56/Value!I56</f>
        <v>0.381620921095413</v>
      </c>
      <c r="F56" s="2"/>
      <c r="G56" s="3"/>
      <c r="H56" s="2"/>
      <c r="I56" t="s">
        <v>11</v>
      </c>
    </row>
    <row r="57" spans="1:9" ht="15">
      <c r="A57">
        <v>47</v>
      </c>
      <c r="B57" s="8" t="s">
        <v>59</v>
      </c>
      <c r="C57" s="75">
        <f>Value!D57*Value!F57</f>
        <v>19.32</v>
      </c>
      <c r="D57" s="75">
        <f t="shared" si="0"/>
        <v>5.472374216439431</v>
      </c>
      <c r="E57" s="76">
        <f>D57/Value!I57</f>
        <v>0.3474623887772193</v>
      </c>
      <c r="F57" s="2"/>
      <c r="G57" s="3"/>
      <c r="H57" s="2"/>
      <c r="I57" t="s">
        <v>11</v>
      </c>
    </row>
    <row r="58" spans="1:9" ht="15">
      <c r="A58">
        <v>48</v>
      </c>
      <c r="B58" s="8" t="s">
        <v>60</v>
      </c>
      <c r="C58" s="75">
        <f>Value!D58*Value!F58</f>
        <v>19.6</v>
      </c>
      <c r="D58" s="75">
        <f t="shared" si="0"/>
        <v>5.551683987692177</v>
      </c>
      <c r="E58" s="76">
        <f>D58/Value!I58</f>
        <v>0.3574120806285089</v>
      </c>
      <c r="F58" s="2"/>
      <c r="G58" s="3"/>
      <c r="H58" s="2"/>
      <c r="I58" t="s">
        <v>11</v>
      </c>
    </row>
    <row r="59" spans="1:9" ht="15">
      <c r="A59">
        <v>49</v>
      </c>
      <c r="B59" s="8" t="s">
        <v>61</v>
      </c>
      <c r="C59" s="75">
        <f>Value!D59*Value!F59</f>
        <v>19.32</v>
      </c>
      <c r="D59" s="75">
        <f t="shared" si="0"/>
        <v>5.472374216439431</v>
      </c>
      <c r="E59" s="76">
        <f>D59/Value!I59</f>
        <v>0.35741208062850893</v>
      </c>
      <c r="F59" s="2"/>
      <c r="G59" s="3"/>
      <c r="H59" s="2"/>
      <c r="I59" t="s">
        <v>11</v>
      </c>
    </row>
    <row r="60" spans="1:9" ht="30">
      <c r="A60">
        <v>50</v>
      </c>
      <c r="B60" s="8" t="s">
        <v>62</v>
      </c>
      <c r="C60" s="75">
        <f>Value!D60*Value!F60</f>
        <v>20.720000000000002</v>
      </c>
      <c r="D60" s="75">
        <f t="shared" si="0"/>
        <v>5.868923072703159</v>
      </c>
      <c r="E60" s="76">
        <f>D60/Value!I60</f>
        <v>0.23743648719483176</v>
      </c>
      <c r="F60" s="2"/>
      <c r="G60" s="3"/>
      <c r="H60" s="2"/>
      <c r="I60" t="s">
        <v>2</v>
      </c>
    </row>
    <row r="61" spans="1:9" ht="30">
      <c r="A61">
        <v>51</v>
      </c>
      <c r="B61" s="8" t="s">
        <v>63</v>
      </c>
      <c r="C61" s="75">
        <f>Value!D61*Value!F61</f>
        <v>18.333333333333332</v>
      </c>
      <c r="D61" s="75">
        <f t="shared" si="0"/>
        <v>5.192901689167852</v>
      </c>
      <c r="E61" s="76">
        <f>D61/Value!I61</f>
        <v>0.21218524602504665</v>
      </c>
      <c r="F61" s="2"/>
      <c r="G61" s="3"/>
      <c r="H61" s="2"/>
      <c r="I61" t="s">
        <v>2</v>
      </c>
    </row>
    <row r="62" spans="1:9" ht="30">
      <c r="A62">
        <v>52</v>
      </c>
      <c r="B62" s="8" t="s">
        <v>64</v>
      </c>
      <c r="C62" s="75">
        <f>Value!D62*Value!F62</f>
        <v>16.773333333333333</v>
      </c>
      <c r="D62" s="75">
        <f t="shared" si="0"/>
        <v>4.751032963616843</v>
      </c>
      <c r="E62" s="76">
        <f>D62/Value!I62</f>
        <v>0.19788058424787627</v>
      </c>
      <c r="F62" s="2"/>
      <c r="G62" s="3"/>
      <c r="H62" s="2"/>
      <c r="I62" t="s">
        <v>2</v>
      </c>
    </row>
    <row r="63" spans="1:9" ht="15">
      <c r="A63">
        <v>53</v>
      </c>
      <c r="B63" s="8" t="s">
        <v>65</v>
      </c>
      <c r="C63" s="75">
        <f>Value!D63*Value!F63</f>
        <v>15.462222222222222</v>
      </c>
      <c r="D63" s="75">
        <f t="shared" si="0"/>
        <v>4.379661812512717</v>
      </c>
      <c r="E63" s="76">
        <f>D63/Value!I63</f>
        <v>0.19417230130299726</v>
      </c>
      <c r="F63" s="2"/>
      <c r="G63" s="3"/>
      <c r="H63" s="2"/>
      <c r="I63" t="s">
        <v>2</v>
      </c>
    </row>
    <row r="64" spans="1:9" ht="15">
      <c r="A64">
        <v>54</v>
      </c>
      <c r="B64" s="8" t="s">
        <v>66</v>
      </c>
      <c r="C64" s="75">
        <f>Value!D64*Value!F64</f>
        <v>20.333333333333332</v>
      </c>
      <c r="D64" s="75">
        <f t="shared" si="0"/>
        <v>5.75940005525889</v>
      </c>
      <c r="E64" s="76">
        <f>D64/Value!I64</f>
        <v>0.2246234978755752</v>
      </c>
      <c r="F64" s="2"/>
      <c r="G64" s="3"/>
      <c r="H64" s="2"/>
      <c r="I64" t="s">
        <v>2</v>
      </c>
    </row>
    <row r="65" spans="1:9" ht="30">
      <c r="A65">
        <v>55</v>
      </c>
      <c r="B65" s="8" t="s">
        <v>67</v>
      </c>
      <c r="C65" s="75">
        <f>Value!D65*Value!F65</f>
        <v>10.382222222222222</v>
      </c>
      <c r="D65" s="75">
        <f t="shared" si="0"/>
        <v>2.940755962641479</v>
      </c>
      <c r="E65" s="76">
        <f>D65/Value!I65</f>
        <v>0.15034512793491378</v>
      </c>
      <c r="F65" s="2"/>
      <c r="G65" s="3"/>
      <c r="H65" s="2"/>
      <c r="I65" t="s">
        <v>2</v>
      </c>
    </row>
    <row r="66" spans="1:9" ht="30">
      <c r="A66">
        <v>56</v>
      </c>
      <c r="B66" s="8" t="s">
        <v>68</v>
      </c>
      <c r="C66" s="75">
        <f>Value!D66*Value!F66</f>
        <v>21.70666666666667</v>
      </c>
      <c r="D66" s="75">
        <f t="shared" si="0"/>
        <v>6.148395599974738</v>
      </c>
      <c r="E66" s="76">
        <f>D66/Value!I66</f>
        <v>0.2542011383543416</v>
      </c>
      <c r="F66" s="2"/>
      <c r="G66" s="3"/>
      <c r="H66" s="2"/>
      <c r="I66" t="s">
        <v>2</v>
      </c>
    </row>
    <row r="67" spans="1:9" ht="30">
      <c r="A67">
        <v>57</v>
      </c>
      <c r="B67" s="8" t="s">
        <v>69</v>
      </c>
      <c r="C67" s="75">
        <f>Value!D67*Value!F67</f>
        <v>14.924444444444445</v>
      </c>
      <c r="D67" s="75">
        <f t="shared" si="0"/>
        <v>4.227336696297127</v>
      </c>
      <c r="E67" s="76">
        <f>D67/Value!I67</f>
        <v>0.18909236470819815</v>
      </c>
      <c r="F67" s="2"/>
      <c r="G67" s="3"/>
      <c r="H67" s="2"/>
      <c r="I67" t="s">
        <v>2</v>
      </c>
    </row>
    <row r="68" spans="1:9" ht="45">
      <c r="A68">
        <v>58</v>
      </c>
      <c r="B68" s="8" t="s">
        <v>70</v>
      </c>
      <c r="C68" s="75">
        <f>Value!D68*Value!F68</f>
        <v>16</v>
      </c>
      <c r="D68" s="75">
        <f t="shared" si="0"/>
        <v>4.531986928728307</v>
      </c>
      <c r="E68" s="76">
        <f>D68/Value!I68</f>
        <v>0.19923836942265577</v>
      </c>
      <c r="F68" s="2"/>
      <c r="G68" s="3"/>
      <c r="H68" s="2"/>
      <c r="I68" t="s">
        <v>2</v>
      </c>
    </row>
    <row r="69" spans="1:9" ht="30">
      <c r="A69">
        <v>59</v>
      </c>
      <c r="B69" s="8" t="s">
        <v>71</v>
      </c>
      <c r="C69" s="75">
        <f>Value!D69*Value!F69</f>
        <v>19.404444444444444</v>
      </c>
      <c r="D69" s="75">
        <f t="shared" si="0"/>
        <v>5.4962930363410525</v>
      </c>
      <c r="E69" s="76">
        <f>D69/Value!I69</f>
        <v>0.21876827846103708</v>
      </c>
      <c r="F69" s="2"/>
      <c r="G69" s="3"/>
      <c r="H69" s="2"/>
      <c r="I69" t="s">
        <v>2</v>
      </c>
    </row>
    <row r="70" spans="1:9" ht="30">
      <c r="A70">
        <v>60</v>
      </c>
      <c r="B70" s="8" t="s">
        <v>72</v>
      </c>
      <c r="C70" s="75">
        <f>Value!D70*Value!F70</f>
        <v>19.91111111111111</v>
      </c>
      <c r="D70" s="75">
        <f t="shared" si="0"/>
        <v>5.6398059557507825</v>
      </c>
      <c r="E70" s="76">
        <f>D70/Value!I70</f>
        <v>0.22672303340834818</v>
      </c>
      <c r="F70" s="2"/>
      <c r="G70" s="3"/>
      <c r="H70" s="2"/>
      <c r="I70" t="s">
        <v>2</v>
      </c>
    </row>
    <row r="72" spans="3:4" ht="15">
      <c r="C72" s="75">
        <f>SUM(C10:C71)</f>
        <v>900.0122222222229</v>
      </c>
      <c r="D72" s="75">
        <f>SUM(D10:D71)</f>
        <v>254.92772667542667</v>
      </c>
    </row>
  </sheetData>
  <sheetProtection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72"/>
  <sheetViews>
    <sheetView zoomScalePageLayoutView="0" workbookViewId="0" topLeftCell="A1">
      <selection activeCell="A1" sqref="A1"/>
    </sheetView>
  </sheetViews>
  <sheetFormatPr defaultColWidth="9.140625" defaultRowHeight="15"/>
  <cols>
    <col min="1" max="1" width="3.00390625" style="0" bestFit="1" customWidth="1"/>
    <col min="2" max="2" width="51.28125" style="8" customWidth="1"/>
    <col min="3" max="3" width="18.28125" style="4" customWidth="1"/>
    <col min="4" max="4" width="15.00390625" style="4" customWidth="1"/>
    <col min="5" max="5" width="16.8515625" style="4" customWidth="1"/>
  </cols>
  <sheetData>
    <row r="1" spans="2:5" ht="15">
      <c r="B1" s="8" t="s">
        <v>74</v>
      </c>
      <c r="C1" s="4" t="s">
        <v>75</v>
      </c>
      <c r="E1" s="76">
        <f>Value!F1</f>
        <v>0.23258869908015764</v>
      </c>
    </row>
    <row r="2" spans="3:5" ht="15">
      <c r="C2" s="4" t="s">
        <v>76</v>
      </c>
      <c r="E2" s="76">
        <f>Value!F2</f>
        <v>0.25492772667542696</v>
      </c>
    </row>
    <row r="3" spans="3:6" ht="15">
      <c r="C3" s="4" t="s">
        <v>77</v>
      </c>
      <c r="E3" s="76">
        <f>Value!F3</f>
        <v>0.27069645203679377</v>
      </c>
      <c r="F3" s="2">
        <f>1000*E3</f>
        <v>270.69645203679374</v>
      </c>
    </row>
    <row r="4" spans="3:5" ht="15">
      <c r="C4" s="4" t="s">
        <v>78</v>
      </c>
      <c r="E4" s="76">
        <f>Value!F4</f>
        <v>0.24178712220762147</v>
      </c>
    </row>
    <row r="5" ht="15" hidden="1">
      <c r="E5" s="76"/>
    </row>
    <row r="6" ht="15" hidden="1">
      <c r="E6" s="76"/>
    </row>
    <row r="7" ht="15" hidden="1">
      <c r="E7" s="76"/>
    </row>
    <row r="9" spans="1:7" ht="54">
      <c r="A9" t="s">
        <v>73</v>
      </c>
      <c r="B9" s="8" t="s">
        <v>0</v>
      </c>
      <c r="C9" s="134" t="s">
        <v>316</v>
      </c>
      <c r="D9" s="134" t="s">
        <v>317</v>
      </c>
      <c r="E9" s="134" t="s">
        <v>345</v>
      </c>
      <c r="F9" s="1"/>
      <c r="G9" s="1"/>
    </row>
    <row r="10" spans="1:9" ht="15">
      <c r="A10">
        <v>1</v>
      </c>
      <c r="B10" s="8" t="s">
        <v>12</v>
      </c>
      <c r="C10" s="75">
        <f>Value!D10*Value!G10</f>
        <v>9.537777777777778</v>
      </c>
      <c r="D10" s="75">
        <f>$F$3/$C$72*C10</f>
        <v>2.7009861028523052</v>
      </c>
      <c r="E10" s="76">
        <f>D10/Value!I10</f>
        <v>0.1826107772425962</v>
      </c>
      <c r="F10" s="2"/>
      <c r="G10" s="3"/>
      <c r="H10" s="2"/>
      <c r="I10" t="s">
        <v>1</v>
      </c>
    </row>
    <row r="11" spans="1:9" ht="15">
      <c r="A11">
        <v>2</v>
      </c>
      <c r="B11" s="8" t="s">
        <v>149</v>
      </c>
      <c r="C11" s="75">
        <f>Value!D11*Value!G11</f>
        <v>21</v>
      </c>
      <c r="D11" s="75">
        <f aca="true" t="shared" si="0" ref="D11:D70">$F$3/$C$72*C11</f>
        <v>5.9469521602875774</v>
      </c>
      <c r="E11" s="76">
        <f>D11/Value!I11</f>
        <v>0.2427060990677433</v>
      </c>
      <c r="F11" s="2"/>
      <c r="G11" s="3"/>
      <c r="H11" s="2"/>
      <c r="I11" t="s">
        <v>1</v>
      </c>
    </row>
    <row r="12" spans="1:9" ht="15">
      <c r="A12">
        <v>3</v>
      </c>
      <c r="B12" s="8" t="s">
        <v>14</v>
      </c>
      <c r="C12" s="75">
        <f>Value!D12*Value!G12</f>
        <v>17.479999999999997</v>
      </c>
      <c r="D12" s="75">
        <f t="shared" si="0"/>
        <v>4.950129702944135</v>
      </c>
      <c r="E12" s="76">
        <f>D12/Value!I12</f>
        <v>0.23111494364420979</v>
      </c>
      <c r="F12" s="2"/>
      <c r="G12" s="3"/>
      <c r="H12" s="2"/>
      <c r="I12" t="s">
        <v>1</v>
      </c>
    </row>
    <row r="13" spans="1:9" ht="15">
      <c r="A13">
        <v>4</v>
      </c>
      <c r="B13" s="8" t="s">
        <v>15</v>
      </c>
      <c r="C13" s="75">
        <f>Value!D13*Value!G13</f>
        <v>18.933333333333334</v>
      </c>
      <c r="D13" s="75">
        <f t="shared" si="0"/>
        <v>5.361696550862451</v>
      </c>
      <c r="E13" s="76">
        <f>D13/Value!I13</f>
        <v>0.22432120603801745</v>
      </c>
      <c r="F13" s="2"/>
      <c r="G13" s="3"/>
      <c r="H13" s="2"/>
      <c r="I13" t="s">
        <v>1</v>
      </c>
    </row>
    <row r="14" spans="1:9" ht="15">
      <c r="A14">
        <v>5</v>
      </c>
      <c r="B14" s="8" t="s">
        <v>16</v>
      </c>
      <c r="C14" s="75">
        <f>Value!D14*Value!G14</f>
        <v>5.973333333333333</v>
      </c>
      <c r="D14" s="75">
        <f t="shared" si="0"/>
        <v>1.6915775033706886</v>
      </c>
      <c r="E14" s="76">
        <f>D14/Value!I14</f>
        <v>0.15898239197220285</v>
      </c>
      <c r="F14" s="2"/>
      <c r="G14" s="3"/>
      <c r="H14" s="2"/>
      <c r="I14" t="s">
        <v>2</v>
      </c>
    </row>
    <row r="15" spans="1:9" ht="15">
      <c r="A15">
        <v>6</v>
      </c>
      <c r="B15" s="8" t="s">
        <v>17</v>
      </c>
      <c r="C15" s="75">
        <f>Value!D15*Value!G15</f>
        <v>4.622222222222222</v>
      </c>
      <c r="D15" s="75">
        <f t="shared" si="0"/>
        <v>1.3089587823701756</v>
      </c>
      <c r="E15" s="76">
        <f>D15/Value!I15</f>
        <v>0.17451153849893425</v>
      </c>
      <c r="F15" s="2"/>
      <c r="G15" s="3"/>
      <c r="H15" s="2"/>
      <c r="I15" t="s">
        <v>3</v>
      </c>
    </row>
    <row r="16" spans="1:9" ht="15">
      <c r="A16">
        <v>7</v>
      </c>
      <c r="B16" s="8" t="s">
        <v>151</v>
      </c>
      <c r="C16" s="75">
        <f>Value!D16*Value!G16</f>
        <v>14.62</v>
      </c>
      <c r="D16" s="75">
        <f t="shared" si="0"/>
        <v>4.140211456352589</v>
      </c>
      <c r="E16" s="76">
        <f>D16/Value!I16</f>
        <v>0.28252411034277053</v>
      </c>
      <c r="F16" s="2"/>
      <c r="G16" s="3"/>
      <c r="H16" s="2"/>
      <c r="I16" t="s">
        <v>4</v>
      </c>
    </row>
    <row r="17" spans="1:9" ht="15">
      <c r="A17">
        <v>8</v>
      </c>
      <c r="B17" s="8" t="s">
        <v>152</v>
      </c>
      <c r="C17" s="75">
        <f>Value!D17*Value!G17</f>
        <v>16.973333333333333</v>
      </c>
      <c r="D17" s="75">
        <f t="shared" si="0"/>
        <v>4.8066476825689435</v>
      </c>
      <c r="E17" s="76">
        <f>D17/Value!I17</f>
        <v>0.30387907971946787</v>
      </c>
      <c r="F17" s="2"/>
      <c r="G17" s="3"/>
      <c r="H17" s="2"/>
      <c r="I17" t="s">
        <v>4</v>
      </c>
    </row>
    <row r="18" spans="1:9" ht="15">
      <c r="A18">
        <v>9</v>
      </c>
      <c r="B18" s="8" t="s">
        <v>153</v>
      </c>
      <c r="C18" s="75">
        <f>Value!D18*Value!G18</f>
        <v>18.435555555555553</v>
      </c>
      <c r="D18" s="75">
        <f t="shared" si="0"/>
        <v>5.2207317589148925</v>
      </c>
      <c r="E18" s="76">
        <f>D18/Value!I18</f>
        <v>0.3356697571324645</v>
      </c>
      <c r="F18" s="2"/>
      <c r="G18" s="3"/>
      <c r="H18" s="2"/>
      <c r="I18" t="s">
        <v>5</v>
      </c>
    </row>
    <row r="19" spans="1:9" ht="15">
      <c r="A19">
        <v>10</v>
      </c>
      <c r="B19" s="8" t="s">
        <v>154</v>
      </c>
      <c r="C19" s="75">
        <f>Value!D19*Value!G19</f>
        <v>18.488888888888887</v>
      </c>
      <c r="D19" s="75">
        <f t="shared" si="0"/>
        <v>5.235835129480702</v>
      </c>
      <c r="E19" s="76">
        <f>D19/Value!I19</f>
        <v>0.29898659890880436</v>
      </c>
      <c r="F19" s="2"/>
      <c r="G19" s="3"/>
      <c r="H19" s="2"/>
      <c r="I19" t="s">
        <v>6</v>
      </c>
    </row>
    <row r="20" spans="1:9" ht="15">
      <c r="A20">
        <v>11</v>
      </c>
      <c r="B20" s="8" t="s">
        <v>22</v>
      </c>
      <c r="C20" s="75">
        <f>Value!D20*Value!G20</f>
        <v>19.04</v>
      </c>
      <c r="D20" s="75">
        <f t="shared" si="0"/>
        <v>5.39190329199407</v>
      </c>
      <c r="E20" s="76">
        <f>D20/Value!I20</f>
        <v>0.30961505072448536</v>
      </c>
      <c r="F20" s="2"/>
      <c r="G20" s="3"/>
      <c r="H20" s="2"/>
      <c r="I20" t="s">
        <v>6</v>
      </c>
    </row>
    <row r="21" spans="1:9" ht="15">
      <c r="A21">
        <v>12</v>
      </c>
      <c r="B21" s="8" t="s">
        <v>23</v>
      </c>
      <c r="C21" s="75">
        <f>Value!D21*Value!G21</f>
        <v>12.133333333333335</v>
      </c>
      <c r="D21" s="75">
        <f t="shared" si="0"/>
        <v>3.436016803721712</v>
      </c>
      <c r="E21" s="76">
        <f>D21/Value!I21</f>
        <v>0.22452833563065192</v>
      </c>
      <c r="F21" s="2"/>
      <c r="G21" s="3"/>
      <c r="H21" s="2"/>
      <c r="I21" t="s">
        <v>6</v>
      </c>
    </row>
    <row r="22" spans="1:9" ht="15">
      <c r="A22">
        <v>13</v>
      </c>
      <c r="B22" s="8" t="s">
        <v>24</v>
      </c>
      <c r="C22" s="75">
        <f>Value!D22*Value!G22</f>
        <v>10.853333333333335</v>
      </c>
      <c r="D22" s="75">
        <f t="shared" si="0"/>
        <v>3.0735359101422786</v>
      </c>
      <c r="E22" s="76">
        <f>D22/Value!I22</f>
        <v>0.20925644039453817</v>
      </c>
      <c r="F22" s="2"/>
      <c r="G22" s="3"/>
      <c r="H22" s="2"/>
      <c r="I22" t="s">
        <v>6</v>
      </c>
    </row>
    <row r="23" spans="1:9" ht="15">
      <c r="A23">
        <v>14</v>
      </c>
      <c r="B23" s="8" t="s">
        <v>25</v>
      </c>
      <c r="C23" s="75">
        <f>Value!D23*Value!G23</f>
        <v>9.333333333333334</v>
      </c>
      <c r="D23" s="75">
        <f t="shared" si="0"/>
        <v>2.643089849016701</v>
      </c>
      <c r="E23" s="76">
        <f>D23/Value!I23</f>
        <v>0.2195520570670828</v>
      </c>
      <c r="F23" s="2"/>
      <c r="G23" s="3"/>
      <c r="H23" s="2"/>
      <c r="I23" t="s">
        <v>6</v>
      </c>
    </row>
    <row r="24" spans="1:9" ht="15">
      <c r="A24">
        <v>15</v>
      </c>
      <c r="B24" s="8" t="s">
        <v>26</v>
      </c>
      <c r="C24" s="75">
        <f>Value!D24*Value!G24</f>
        <v>7.164444444444445</v>
      </c>
      <c r="D24" s="75">
        <f t="shared" si="0"/>
        <v>2.0288861126737725</v>
      </c>
      <c r="E24" s="76">
        <f>D24/Value!I24</f>
        <v>0.20534164831365084</v>
      </c>
      <c r="F24" s="2"/>
      <c r="G24" s="3"/>
      <c r="H24" s="2"/>
      <c r="I24" t="s">
        <v>6</v>
      </c>
    </row>
    <row r="25" spans="1:9" ht="15">
      <c r="A25">
        <v>16</v>
      </c>
      <c r="B25" s="8" t="s">
        <v>27</v>
      </c>
      <c r="C25" s="75">
        <f>Value!D25*Value!G25</f>
        <v>12.675555555555558</v>
      </c>
      <c r="D25" s="75">
        <f t="shared" si="0"/>
        <v>3.589567737807444</v>
      </c>
      <c r="E25" s="76">
        <f>D25/Value!I25</f>
        <v>0.20628846948292115</v>
      </c>
      <c r="F25" s="2"/>
      <c r="G25" s="3"/>
      <c r="H25" s="2"/>
      <c r="I25" t="s">
        <v>6</v>
      </c>
    </row>
    <row r="26" spans="1:9" ht="15">
      <c r="A26">
        <v>17</v>
      </c>
      <c r="B26" s="8" t="s">
        <v>28</v>
      </c>
      <c r="C26" s="75">
        <f>Value!D26*Value!G26</f>
        <v>6.4</v>
      </c>
      <c r="D26" s="75">
        <f t="shared" si="0"/>
        <v>1.8124044678971665</v>
      </c>
      <c r="E26" s="76">
        <f>D26/Value!I26</f>
        <v>0.19113326123951244</v>
      </c>
      <c r="F26" s="2"/>
      <c r="G26" s="3"/>
      <c r="H26" s="2"/>
      <c r="I26" t="s">
        <v>7</v>
      </c>
    </row>
    <row r="27" spans="1:9" ht="15">
      <c r="A27">
        <v>18</v>
      </c>
      <c r="B27" s="8" t="s">
        <v>159</v>
      </c>
      <c r="C27" s="75">
        <f>Value!D27*Value!G27</f>
        <v>9.955555555555556</v>
      </c>
      <c r="D27" s="75">
        <f t="shared" si="0"/>
        <v>2.819295838951148</v>
      </c>
      <c r="E27" s="76">
        <f>D27/Value!I27</f>
        <v>0.20914712441851732</v>
      </c>
      <c r="F27" s="2"/>
      <c r="G27" s="3"/>
      <c r="H27" s="2"/>
      <c r="I27" t="s">
        <v>4</v>
      </c>
    </row>
    <row r="28" spans="1:9" ht="15">
      <c r="A28">
        <v>19</v>
      </c>
      <c r="B28" s="8" t="s">
        <v>160</v>
      </c>
      <c r="C28" s="75">
        <f>Value!D28*Value!G28</f>
        <v>14.275555555555552</v>
      </c>
      <c r="D28" s="75">
        <f t="shared" si="0"/>
        <v>4.042668854781734</v>
      </c>
      <c r="E28" s="76">
        <f>D28/Value!I28</f>
        <v>0.20480199002687316</v>
      </c>
      <c r="F28" s="2"/>
      <c r="G28" s="3"/>
      <c r="H28" s="2"/>
      <c r="I28" t="s">
        <v>8</v>
      </c>
    </row>
    <row r="29" spans="1:9" ht="15">
      <c r="A29">
        <v>20</v>
      </c>
      <c r="B29" s="8" t="s">
        <v>161</v>
      </c>
      <c r="C29" s="75">
        <f>Value!D29*Value!G29</f>
        <v>12.573333333333332</v>
      </c>
      <c r="D29" s="75">
        <f t="shared" si="0"/>
        <v>3.560619610889641</v>
      </c>
      <c r="E29" s="76">
        <f>D29/Value!I29</f>
        <v>0.210470245000989</v>
      </c>
      <c r="F29" s="2"/>
      <c r="G29" s="3"/>
      <c r="H29" s="2"/>
      <c r="I29" t="s">
        <v>8</v>
      </c>
    </row>
    <row r="30" spans="1:9" ht="15">
      <c r="A30">
        <v>21</v>
      </c>
      <c r="B30" s="8" t="s">
        <v>162</v>
      </c>
      <c r="C30" s="75">
        <f>Value!D30*Value!G30</f>
        <v>11.315555555555555</v>
      </c>
      <c r="D30" s="75">
        <f t="shared" si="0"/>
        <v>3.2044317883792957</v>
      </c>
      <c r="E30" s="76">
        <f>D30/Value!I30</f>
        <v>0.2316141912488279</v>
      </c>
      <c r="F30" s="2"/>
      <c r="G30" s="3"/>
      <c r="H30" s="2"/>
      <c r="I30" t="s">
        <v>8</v>
      </c>
    </row>
    <row r="31" spans="1:9" ht="15">
      <c r="A31">
        <v>22</v>
      </c>
      <c r="B31" s="8" t="s">
        <v>33</v>
      </c>
      <c r="C31" s="75">
        <f>Value!D31*Value!G31</f>
        <v>8.15111111111111</v>
      </c>
      <c r="D31" s="75">
        <f t="shared" si="0"/>
        <v>2.3082984681412517</v>
      </c>
      <c r="E31" s="76">
        <f>D31/Value!I31</f>
        <v>0.20660164701133923</v>
      </c>
      <c r="F31" s="2"/>
      <c r="G31" s="3"/>
      <c r="H31" s="2"/>
      <c r="I31" t="s">
        <v>8</v>
      </c>
    </row>
    <row r="32" spans="1:9" ht="15">
      <c r="A32">
        <v>23</v>
      </c>
      <c r="B32" s="8" t="s">
        <v>163</v>
      </c>
      <c r="C32" s="75">
        <f>Value!D32*Value!G32</f>
        <v>9.44</v>
      </c>
      <c r="D32" s="75">
        <f t="shared" si="0"/>
        <v>2.6732965901483206</v>
      </c>
      <c r="E32" s="76">
        <f>D32/Value!I32</f>
        <v>0.2432393020913283</v>
      </c>
      <c r="F32" s="2"/>
      <c r="G32" s="3"/>
      <c r="H32" s="2"/>
      <c r="I32" t="s">
        <v>9</v>
      </c>
    </row>
    <row r="33" spans="1:9" ht="15">
      <c r="A33">
        <v>24</v>
      </c>
      <c r="B33" s="8" t="s">
        <v>35</v>
      </c>
      <c r="C33" s="75">
        <f>Value!D33*Value!G33</f>
        <v>15.68</v>
      </c>
      <c r="D33" s="75">
        <f t="shared" si="0"/>
        <v>4.4403909463480575</v>
      </c>
      <c r="E33" s="76">
        <f>D33/Value!I33</f>
        <v>0.28659357731987367</v>
      </c>
      <c r="F33" s="2"/>
      <c r="G33" s="3"/>
      <c r="H33" s="2"/>
      <c r="I33" t="s">
        <v>9</v>
      </c>
    </row>
    <row r="34" spans="1:9" ht="15">
      <c r="A34">
        <v>25</v>
      </c>
      <c r="B34" s="8" t="s">
        <v>36</v>
      </c>
      <c r="C34" s="75">
        <f>Value!D34*Value!G34</f>
        <v>15.573333333333332</v>
      </c>
      <c r="D34" s="75">
        <f t="shared" si="0"/>
        <v>4.410184205216438</v>
      </c>
      <c r="E34" s="76">
        <f>D34/Value!I34</f>
        <v>0.2871195248620029</v>
      </c>
      <c r="F34" s="2"/>
      <c r="G34" s="3"/>
      <c r="H34" s="2"/>
      <c r="I34" t="s">
        <v>9</v>
      </c>
    </row>
    <row r="35" spans="1:9" ht="15">
      <c r="A35">
        <v>26</v>
      </c>
      <c r="B35" s="8" t="s">
        <v>37</v>
      </c>
      <c r="C35" s="75">
        <f>Value!D35*Value!G35</f>
        <v>14.933333333333335</v>
      </c>
      <c r="D35" s="75">
        <f t="shared" si="0"/>
        <v>4.228943758426722</v>
      </c>
      <c r="E35" s="76">
        <f>D35/Value!I35</f>
        <v>0.2816397833241896</v>
      </c>
      <c r="F35" s="2"/>
      <c r="G35" s="3"/>
      <c r="H35" s="2"/>
      <c r="I35" t="s">
        <v>9</v>
      </c>
    </row>
    <row r="36" spans="1:9" ht="15">
      <c r="A36">
        <v>27</v>
      </c>
      <c r="B36" s="8" t="s">
        <v>38</v>
      </c>
      <c r="C36" s="75">
        <f>Value!D36*Value!G36</f>
        <v>15.36</v>
      </c>
      <c r="D36" s="75">
        <f t="shared" si="0"/>
        <v>4.349770722953199</v>
      </c>
      <c r="E36" s="76">
        <f>D36/Value!I36</f>
        <v>0.29583019486042317</v>
      </c>
      <c r="F36" s="2"/>
      <c r="G36" s="3"/>
      <c r="H36" s="2"/>
      <c r="I36" t="s">
        <v>9</v>
      </c>
    </row>
    <row r="37" spans="1:9" ht="15">
      <c r="A37">
        <v>28</v>
      </c>
      <c r="B37" s="8" t="s">
        <v>39</v>
      </c>
      <c r="C37" s="75">
        <f>Value!D37*Value!G37</f>
        <v>15.866666666666667</v>
      </c>
      <c r="D37" s="75">
        <f t="shared" si="0"/>
        <v>4.493252743328392</v>
      </c>
      <c r="E37" s="76">
        <f>D37/Value!I37</f>
        <v>0.28949688140933144</v>
      </c>
      <c r="F37" s="2"/>
      <c r="G37" s="3"/>
      <c r="H37" s="2"/>
      <c r="I37" t="s">
        <v>10</v>
      </c>
    </row>
    <row r="38" spans="1:9" ht="15">
      <c r="A38">
        <v>29</v>
      </c>
      <c r="B38" s="8" t="s">
        <v>40</v>
      </c>
      <c r="C38" s="75">
        <f>Value!D38*Value!G38</f>
        <v>13.4</v>
      </c>
      <c r="D38" s="75">
        <f t="shared" si="0"/>
        <v>3.7947218546596924</v>
      </c>
      <c r="E38" s="76">
        <f>D38/Value!I38</f>
        <v>0.2885453102772714</v>
      </c>
      <c r="F38" s="2"/>
      <c r="G38" s="3"/>
      <c r="H38" s="2"/>
      <c r="I38" t="s">
        <v>4</v>
      </c>
    </row>
    <row r="39" spans="1:9" ht="15">
      <c r="A39">
        <v>30</v>
      </c>
      <c r="B39" s="8" t="s">
        <v>41</v>
      </c>
      <c r="C39" s="75">
        <f>Value!D39*Value!G39</f>
        <v>14.622222222222224</v>
      </c>
      <c r="D39" s="75">
        <f t="shared" si="0"/>
        <v>4.140840763459499</v>
      </c>
      <c r="E39" s="76">
        <f>D39/Value!I39</f>
        <v>0.3040575983227761</v>
      </c>
      <c r="F39" s="2"/>
      <c r="G39" s="3"/>
      <c r="H39" s="2"/>
      <c r="I39" t="s">
        <v>10</v>
      </c>
    </row>
    <row r="40" spans="1:9" ht="15">
      <c r="A40">
        <v>31</v>
      </c>
      <c r="B40" s="8" t="s">
        <v>42</v>
      </c>
      <c r="C40" s="75">
        <f>Value!D40*Value!G40</f>
        <v>13.76</v>
      </c>
      <c r="D40" s="75">
        <f t="shared" si="0"/>
        <v>3.8966696059789077</v>
      </c>
      <c r="E40" s="76">
        <f>D40/Value!I40</f>
        <v>0.2877221630373031</v>
      </c>
      <c r="F40" s="2"/>
      <c r="G40" s="3"/>
      <c r="H40" s="2"/>
      <c r="I40" t="s">
        <v>4</v>
      </c>
    </row>
    <row r="41" spans="1:9" ht="15">
      <c r="A41">
        <v>32</v>
      </c>
      <c r="B41" s="8" t="s">
        <v>43</v>
      </c>
      <c r="C41" s="75">
        <f>Value!D41*Value!G41</f>
        <v>15.333333333333332</v>
      </c>
      <c r="D41" s="75">
        <f t="shared" si="0"/>
        <v>4.3422190376702945</v>
      </c>
      <c r="E41" s="76">
        <f>D41/Value!I41</f>
        <v>0.3060487166658276</v>
      </c>
      <c r="F41" s="2"/>
      <c r="G41" s="3"/>
      <c r="H41" s="2"/>
      <c r="I41" t="s">
        <v>10</v>
      </c>
    </row>
    <row r="42" spans="1:9" ht="15">
      <c r="A42">
        <v>33</v>
      </c>
      <c r="B42" s="8" t="s">
        <v>166</v>
      </c>
      <c r="C42" s="75">
        <f>Value!D42*Value!G42</f>
        <v>17.422222222222224</v>
      </c>
      <c r="D42" s="75">
        <f t="shared" si="0"/>
        <v>4.933767718164509</v>
      </c>
      <c r="E42" s="76">
        <f>D42/Value!I42</f>
        <v>0.30498364807046824</v>
      </c>
      <c r="F42" s="2"/>
      <c r="G42" s="3"/>
      <c r="H42" s="2"/>
      <c r="I42" t="s">
        <v>10</v>
      </c>
    </row>
    <row r="43" spans="1:9" ht="15">
      <c r="A43">
        <v>34</v>
      </c>
      <c r="B43" s="8" t="s">
        <v>168</v>
      </c>
      <c r="C43" s="75">
        <f>Value!D43*Value!G43</f>
        <v>18.817777777777778</v>
      </c>
      <c r="D43" s="75">
        <f t="shared" si="0"/>
        <v>5.328972581303196</v>
      </c>
      <c r="E43" s="76">
        <f>D43/Value!I43</f>
        <v>0.3164609043765032</v>
      </c>
      <c r="F43" s="2"/>
      <c r="G43" s="3"/>
      <c r="H43" s="2"/>
      <c r="I43" t="s">
        <v>4</v>
      </c>
    </row>
    <row r="44" spans="1:9" ht="15">
      <c r="A44">
        <v>35</v>
      </c>
      <c r="B44" s="8" t="s">
        <v>46</v>
      </c>
      <c r="C44" s="75">
        <f>Value!D44*Value!G44</f>
        <v>16.40888888888889</v>
      </c>
      <c r="D44" s="75">
        <f t="shared" si="0"/>
        <v>4.646803677414124</v>
      </c>
      <c r="E44" s="76">
        <f>D44/Value!I44</f>
        <v>0.29802685153767305</v>
      </c>
      <c r="F44" s="2"/>
      <c r="G44" s="3"/>
      <c r="H44" s="2"/>
      <c r="I44" t="s">
        <v>4</v>
      </c>
    </row>
    <row r="45" spans="1:9" ht="15">
      <c r="A45">
        <v>36</v>
      </c>
      <c r="B45" s="8" t="s">
        <v>47</v>
      </c>
      <c r="C45" s="75">
        <f>Value!D45*Value!G45</f>
        <v>15.244444444444445</v>
      </c>
      <c r="D45" s="75">
        <f t="shared" si="0"/>
        <v>4.317046753393945</v>
      </c>
      <c r="E45" s="76">
        <f>D45/Value!I45</f>
        <v>0.2900823553491227</v>
      </c>
      <c r="F45" s="2"/>
      <c r="G45" s="3"/>
      <c r="H45" s="2"/>
      <c r="I45" t="s">
        <v>10</v>
      </c>
    </row>
    <row r="46" spans="1:9" ht="15">
      <c r="A46">
        <v>37</v>
      </c>
      <c r="B46" s="8" t="s">
        <v>48</v>
      </c>
      <c r="C46" s="75">
        <f>Value!D46*Value!G46</f>
        <v>12.277777777777777</v>
      </c>
      <c r="D46" s="75">
        <f t="shared" si="0"/>
        <v>3.476921765670779</v>
      </c>
      <c r="E46" s="76">
        <f>D46/Value!I46</f>
        <v>0.2612637493116084</v>
      </c>
      <c r="F46" s="2"/>
      <c r="G46" s="3"/>
      <c r="H46" s="2"/>
      <c r="I46" t="s">
        <v>4</v>
      </c>
    </row>
    <row r="47" spans="2:8" ht="15">
      <c r="B47" s="8" t="s">
        <v>49</v>
      </c>
      <c r="C47" s="75"/>
      <c r="D47" s="75"/>
      <c r="E47" s="76"/>
      <c r="F47" s="2"/>
      <c r="G47" s="3"/>
      <c r="H47" s="2"/>
    </row>
    <row r="48" spans="1:9" ht="15">
      <c r="A48">
        <v>38</v>
      </c>
      <c r="B48" s="8" t="s">
        <v>50</v>
      </c>
      <c r="C48" s="75">
        <f>Value!D48*Value!G48</f>
        <v>16.32</v>
      </c>
      <c r="D48" s="75">
        <f t="shared" si="0"/>
        <v>4.621631393137775</v>
      </c>
      <c r="E48" s="76">
        <f>D48/Value!I48</f>
        <v>0.3059820813532507</v>
      </c>
      <c r="F48" s="2"/>
      <c r="G48" s="3"/>
      <c r="H48" s="2"/>
      <c r="I48" t="s">
        <v>10</v>
      </c>
    </row>
    <row r="49" spans="1:9" ht="15">
      <c r="A49">
        <v>39</v>
      </c>
      <c r="B49" s="8" t="s">
        <v>51</v>
      </c>
      <c r="C49" s="75">
        <f>Value!D49*Value!G49</f>
        <v>16.8</v>
      </c>
      <c r="D49" s="75">
        <f t="shared" si="0"/>
        <v>4.757561728230062</v>
      </c>
      <c r="E49" s="76">
        <f>D49/Value!I49</f>
        <v>0.3099379296764456</v>
      </c>
      <c r="F49" s="2"/>
      <c r="G49" s="3"/>
      <c r="H49" s="2"/>
      <c r="I49" t="s">
        <v>11</v>
      </c>
    </row>
    <row r="50" spans="1:9" ht="15">
      <c r="A50">
        <v>40</v>
      </c>
      <c r="B50" s="8" t="s">
        <v>52</v>
      </c>
      <c r="C50" s="75">
        <f>Value!D50*Value!G50</f>
        <v>17.04</v>
      </c>
      <c r="D50" s="75">
        <f t="shared" si="0"/>
        <v>4.825526895776205</v>
      </c>
      <c r="E50" s="76">
        <f>D50/Value!I50</f>
        <v>0.30598208135325067</v>
      </c>
      <c r="F50" s="2"/>
      <c r="G50" s="3"/>
      <c r="H50" s="2"/>
      <c r="I50" t="s">
        <v>11</v>
      </c>
    </row>
    <row r="51" spans="1:9" ht="15">
      <c r="A51">
        <v>41</v>
      </c>
      <c r="B51" s="8" t="s">
        <v>53</v>
      </c>
      <c r="C51" s="75">
        <f>Value!D51*Value!G51</f>
        <v>16.32</v>
      </c>
      <c r="D51" s="75">
        <f t="shared" si="0"/>
        <v>4.621631393137775</v>
      </c>
      <c r="E51" s="76">
        <f>D51/Value!I51</f>
        <v>0.30993792967644557</v>
      </c>
      <c r="F51" s="2"/>
      <c r="G51" s="3"/>
      <c r="H51" s="2"/>
      <c r="I51" t="s">
        <v>11</v>
      </c>
    </row>
    <row r="52" spans="1:9" ht="15">
      <c r="A52">
        <v>42</v>
      </c>
      <c r="B52" s="8" t="s">
        <v>54</v>
      </c>
      <c r="C52" s="75">
        <f>Value!D52*Value!G52</f>
        <v>17.04</v>
      </c>
      <c r="D52" s="75">
        <f t="shared" si="0"/>
        <v>4.825526895776205</v>
      </c>
      <c r="E52" s="76">
        <f>D52/Value!I52</f>
        <v>0.3002993720788905</v>
      </c>
      <c r="F52" s="2"/>
      <c r="G52" s="3"/>
      <c r="H52" s="2"/>
      <c r="I52" t="s">
        <v>11</v>
      </c>
    </row>
    <row r="53" spans="1:9" ht="15">
      <c r="A53">
        <v>43</v>
      </c>
      <c r="B53" s="8" t="s">
        <v>55</v>
      </c>
      <c r="C53" s="75">
        <f>Value!D53*Value!G53</f>
        <v>17.28</v>
      </c>
      <c r="D53" s="75">
        <f t="shared" si="0"/>
        <v>4.893492063322349</v>
      </c>
      <c r="E53" s="76">
        <f>D53/Value!I53</f>
        <v>0.30029937207889057</v>
      </c>
      <c r="F53" s="2"/>
      <c r="G53" s="3"/>
      <c r="H53" s="2"/>
      <c r="I53" t="s">
        <v>11</v>
      </c>
    </row>
    <row r="54" spans="1:9" ht="15">
      <c r="A54">
        <v>44</v>
      </c>
      <c r="B54" s="8" t="s">
        <v>56</v>
      </c>
      <c r="C54" s="75">
        <f>Value!D54*Value!G54</f>
        <v>15.946666666666665</v>
      </c>
      <c r="D54" s="75">
        <f t="shared" si="0"/>
        <v>4.515907799177106</v>
      </c>
      <c r="E54" s="76">
        <f>D54/Value!I54</f>
        <v>0.30379263442080195</v>
      </c>
      <c r="F54" s="2"/>
      <c r="G54" s="3"/>
      <c r="H54" s="2"/>
      <c r="I54" t="s">
        <v>11</v>
      </c>
    </row>
    <row r="55" spans="1:9" ht="15">
      <c r="A55">
        <v>45</v>
      </c>
      <c r="B55" s="8" t="s">
        <v>57</v>
      </c>
      <c r="C55" s="75">
        <f>Value!D55*Value!G55</f>
        <v>15.946666666666665</v>
      </c>
      <c r="D55" s="75">
        <f t="shared" si="0"/>
        <v>4.515907799177106</v>
      </c>
      <c r="E55" s="76">
        <f>D55/Value!I55</f>
        <v>0.3130251444489822</v>
      </c>
      <c r="F55" s="2"/>
      <c r="G55" s="3"/>
      <c r="H55" s="2"/>
      <c r="I55" t="s">
        <v>11</v>
      </c>
    </row>
    <row r="56" spans="1:9" ht="15">
      <c r="A56">
        <v>46</v>
      </c>
      <c r="B56" s="8" t="s">
        <v>58</v>
      </c>
      <c r="C56" s="75">
        <f>Value!D56*Value!G56</f>
        <v>15.639999999999999</v>
      </c>
      <c r="D56" s="75">
        <f t="shared" si="0"/>
        <v>4.4290634184237</v>
      </c>
      <c r="E56" s="76">
        <f>D56/Value!I56</f>
        <v>0.3088647074338029</v>
      </c>
      <c r="F56" s="2"/>
      <c r="G56" s="3"/>
      <c r="H56" s="2"/>
      <c r="I56" t="s">
        <v>11</v>
      </c>
    </row>
    <row r="57" spans="1:9" ht="15">
      <c r="A57">
        <v>47</v>
      </c>
      <c r="B57" s="8" t="s">
        <v>59</v>
      </c>
      <c r="C57" s="75">
        <f>Value!D57*Value!G57</f>
        <v>15.639999999999999</v>
      </c>
      <c r="D57" s="75">
        <f t="shared" si="0"/>
        <v>4.4290634184237</v>
      </c>
      <c r="E57" s="76">
        <f>D57/Value!I57</f>
        <v>0.28121851586615243</v>
      </c>
      <c r="F57" s="2"/>
      <c r="G57" s="3"/>
      <c r="H57" s="2"/>
      <c r="I57" t="s">
        <v>11</v>
      </c>
    </row>
    <row r="58" spans="1:9" ht="15">
      <c r="A58">
        <v>48</v>
      </c>
      <c r="B58" s="8" t="s">
        <v>60</v>
      </c>
      <c r="C58" s="75">
        <f>Value!D58*Value!G58</f>
        <v>15.866666666666667</v>
      </c>
      <c r="D58" s="75">
        <f t="shared" si="0"/>
        <v>4.493252743328392</v>
      </c>
      <c r="E58" s="76">
        <f>D58/Value!I58</f>
        <v>0.28927129414121117</v>
      </c>
      <c r="F58" s="2"/>
      <c r="G58" s="3"/>
      <c r="H58" s="2"/>
      <c r="I58" t="s">
        <v>11</v>
      </c>
    </row>
    <row r="59" spans="1:9" ht="15">
      <c r="A59">
        <v>49</v>
      </c>
      <c r="B59" s="8" t="s">
        <v>61</v>
      </c>
      <c r="C59" s="75">
        <f>Value!D59*Value!G59</f>
        <v>15.639999999999999</v>
      </c>
      <c r="D59" s="75">
        <f t="shared" si="0"/>
        <v>4.4290634184237</v>
      </c>
      <c r="E59" s="76">
        <f>D59/Value!I59</f>
        <v>0.2892712941412112</v>
      </c>
      <c r="F59" s="2"/>
      <c r="G59" s="3"/>
      <c r="H59" s="2"/>
      <c r="I59" t="s">
        <v>11</v>
      </c>
    </row>
    <row r="60" spans="1:9" ht="30">
      <c r="A60">
        <v>50</v>
      </c>
      <c r="B60" s="8" t="s">
        <v>62</v>
      </c>
      <c r="C60" s="75">
        <f>Value!D60*Value!G60</f>
        <v>23.351111111111113</v>
      </c>
      <c r="D60" s="75">
        <f t="shared" si="0"/>
        <v>6.612759079397023</v>
      </c>
      <c r="E60" s="76">
        <f>D60/Value!I60</f>
        <v>0.2675295394108112</v>
      </c>
      <c r="F60" s="2"/>
      <c r="G60" s="3"/>
      <c r="H60" s="2"/>
      <c r="I60" t="s">
        <v>2</v>
      </c>
    </row>
    <row r="61" spans="1:9" ht="30">
      <c r="A61">
        <v>51</v>
      </c>
      <c r="B61" s="8" t="s">
        <v>63</v>
      </c>
      <c r="C61" s="75">
        <f>Value!D61*Value!G61</f>
        <v>24.666666666666668</v>
      </c>
      <c r="D61" s="75">
        <f t="shared" si="0"/>
        <v>6.985308886686996</v>
      </c>
      <c r="E61" s="76">
        <f>D61/Value!I61</f>
        <v>0.285424137293872</v>
      </c>
      <c r="F61" s="2"/>
      <c r="G61" s="3"/>
      <c r="H61" s="2"/>
      <c r="I61" t="s">
        <v>2</v>
      </c>
    </row>
    <row r="62" spans="1:9" ht="30">
      <c r="A62">
        <v>52</v>
      </c>
      <c r="B62" s="8" t="s">
        <v>64</v>
      </c>
      <c r="C62" s="75">
        <f>Value!D62*Value!G62</f>
        <v>24.33777777777778</v>
      </c>
      <c r="D62" s="75">
        <f t="shared" si="0"/>
        <v>6.892171434864503</v>
      </c>
      <c r="E62" s="76">
        <f>D62/Value!I62</f>
        <v>0.2870590292072535</v>
      </c>
      <c r="F62" s="2"/>
      <c r="G62" s="3"/>
      <c r="H62" s="2"/>
      <c r="I62" t="s">
        <v>2</v>
      </c>
    </row>
    <row r="63" spans="1:9" ht="15">
      <c r="A63">
        <v>53</v>
      </c>
      <c r="B63" s="8" t="s">
        <v>65</v>
      </c>
      <c r="C63" s="75">
        <f>Value!D63*Value!G63</f>
        <v>23.351111111111113</v>
      </c>
      <c r="D63" s="75">
        <f t="shared" si="0"/>
        <v>6.612759079397023</v>
      </c>
      <c r="E63" s="76">
        <f>D63/Value!I63</f>
        <v>0.2931766660020125</v>
      </c>
      <c r="F63" s="2"/>
      <c r="G63" s="3"/>
      <c r="H63" s="2"/>
      <c r="I63" t="s">
        <v>2</v>
      </c>
    </row>
    <row r="64" spans="1:9" ht="15">
      <c r="A64">
        <v>54</v>
      </c>
      <c r="B64" s="8" t="s">
        <v>66</v>
      </c>
      <c r="C64" s="75">
        <f>Value!D64*Value!G64</f>
        <v>25</v>
      </c>
      <c r="D64" s="75">
        <f t="shared" si="0"/>
        <v>7.079704952723306</v>
      </c>
      <c r="E64" s="76">
        <f>D64/Value!I64</f>
        <v>0.2761169696756303</v>
      </c>
      <c r="F64" s="2"/>
      <c r="G64" s="3"/>
      <c r="H64" s="2"/>
      <c r="I64" t="s">
        <v>2</v>
      </c>
    </row>
    <row r="65" spans="1:9" ht="30">
      <c r="A65">
        <v>55</v>
      </c>
      <c r="B65" s="8" t="s">
        <v>67</v>
      </c>
      <c r="C65" s="75">
        <f>Value!D65*Value!G65</f>
        <v>19.791111111111107</v>
      </c>
      <c r="D65" s="75">
        <f t="shared" si="0"/>
        <v>5.604609094129223</v>
      </c>
      <c r="E65" s="76">
        <f>D65/Value!I65</f>
        <v>0.2865336947324138</v>
      </c>
      <c r="F65" s="2"/>
      <c r="G65" s="3"/>
      <c r="H65" s="2"/>
      <c r="I65" t="s">
        <v>2</v>
      </c>
    </row>
    <row r="66" spans="1:9" ht="30">
      <c r="A66">
        <v>56</v>
      </c>
      <c r="B66" s="8" t="s">
        <v>68</v>
      </c>
      <c r="C66" s="75">
        <f>Value!D66*Value!G66</f>
        <v>23.351111111111113</v>
      </c>
      <c r="D66" s="75">
        <f t="shared" si="0"/>
        <v>6.612759079397023</v>
      </c>
      <c r="E66" s="76">
        <f>D66/Value!I66</f>
        <v>0.2733999233316473</v>
      </c>
      <c r="F66" s="2"/>
      <c r="G66" s="3"/>
      <c r="H66" s="2"/>
      <c r="I66" t="s">
        <v>2</v>
      </c>
    </row>
    <row r="67" spans="1:9" ht="30">
      <c r="A67">
        <v>57</v>
      </c>
      <c r="B67" s="8" t="s">
        <v>69</v>
      </c>
      <c r="C67" s="75">
        <f>Value!D67*Value!G67</f>
        <v>22.386666666666663</v>
      </c>
      <c r="D67" s="75">
        <f t="shared" si="0"/>
        <v>6.339639794998629</v>
      </c>
      <c r="E67" s="76">
        <f>D67/Value!I67</f>
        <v>0.2835774782937301</v>
      </c>
      <c r="F67" s="2"/>
      <c r="G67" s="3"/>
      <c r="H67" s="2"/>
      <c r="I67" t="s">
        <v>2</v>
      </c>
    </row>
    <row r="68" spans="1:9" ht="45">
      <c r="A68">
        <v>58</v>
      </c>
      <c r="B68" s="8" t="s">
        <v>70</v>
      </c>
      <c r="C68" s="75">
        <f>Value!D68*Value!G68</f>
        <v>23.359999999999996</v>
      </c>
      <c r="D68" s="75">
        <f t="shared" si="0"/>
        <v>6.615276307824656</v>
      </c>
      <c r="E68" s="76">
        <f>D68/Value!I68</f>
        <v>0.2908253897416142</v>
      </c>
      <c r="F68" s="2"/>
      <c r="G68" s="3"/>
      <c r="H68" s="2"/>
      <c r="I68" t="s">
        <v>2</v>
      </c>
    </row>
    <row r="69" spans="1:9" ht="30">
      <c r="A69">
        <v>59</v>
      </c>
      <c r="B69" s="8" t="s">
        <v>71</v>
      </c>
      <c r="C69" s="75">
        <f>Value!D69*Value!G69</f>
        <v>24.33777777777778</v>
      </c>
      <c r="D69" s="75">
        <f t="shared" si="0"/>
        <v>6.892171434864503</v>
      </c>
      <c r="E69" s="76">
        <f>D69/Value!I69</f>
        <v>0.2743282553703497</v>
      </c>
      <c r="F69" s="2"/>
      <c r="G69" s="3"/>
      <c r="H69" s="2"/>
      <c r="I69" t="s">
        <v>2</v>
      </c>
    </row>
    <row r="70" spans="1:9" ht="30">
      <c r="A70">
        <v>60</v>
      </c>
      <c r="B70" s="8" t="s">
        <v>72</v>
      </c>
      <c r="C70" s="75">
        <f>Value!D70*Value!G70</f>
        <v>22.400000000000002</v>
      </c>
      <c r="D70" s="75">
        <f t="shared" si="0"/>
        <v>6.343415637640083</v>
      </c>
      <c r="E70" s="76">
        <f>D70/Value!I70</f>
        <v>0.2550084961822512</v>
      </c>
      <c r="F70" s="2"/>
      <c r="G70" s="3"/>
      <c r="H70" s="2"/>
      <c r="I70" t="s">
        <v>2</v>
      </c>
    </row>
    <row r="72" spans="3:4" ht="15">
      <c r="C72" s="75">
        <f>SUM(C10:C71)</f>
        <v>955.8888888888887</v>
      </c>
      <c r="D72" s="75">
        <f>SUM(D10:D71)</f>
        <v>270.6964520367938</v>
      </c>
    </row>
  </sheetData>
  <sheetProtection sheet="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72"/>
  <sheetViews>
    <sheetView zoomScalePageLayoutView="0" workbookViewId="0" topLeftCell="A1">
      <selection activeCell="A1" sqref="A1"/>
    </sheetView>
  </sheetViews>
  <sheetFormatPr defaultColWidth="9.140625" defaultRowHeight="15"/>
  <cols>
    <col min="1" max="1" width="3.00390625" style="0" bestFit="1" customWidth="1"/>
    <col min="2" max="2" width="51.421875" style="0" customWidth="1"/>
    <col min="3" max="3" width="18.57421875" style="4" customWidth="1"/>
    <col min="4" max="4" width="17.140625" style="4" customWidth="1"/>
    <col min="5" max="5" width="17.00390625" style="4" customWidth="1"/>
  </cols>
  <sheetData>
    <row r="1" spans="2:5" ht="15">
      <c r="B1" t="s">
        <v>74</v>
      </c>
      <c r="C1" s="4" t="s">
        <v>75</v>
      </c>
      <c r="E1" s="76">
        <f>Value!F1</f>
        <v>0.23258869908015764</v>
      </c>
    </row>
    <row r="2" spans="3:5" ht="15">
      <c r="C2" s="4" t="s">
        <v>76</v>
      </c>
      <c r="E2" s="76">
        <f>Value!F2</f>
        <v>0.25492772667542696</v>
      </c>
    </row>
    <row r="3" spans="3:5" ht="15">
      <c r="C3" s="4" t="s">
        <v>77</v>
      </c>
      <c r="E3" s="76">
        <f>Value!F3</f>
        <v>0.27069645203679377</v>
      </c>
    </row>
    <row r="4" spans="3:6" ht="15">
      <c r="C4" s="4" t="s">
        <v>78</v>
      </c>
      <c r="E4" s="76">
        <f>Value!F4</f>
        <v>0.24178712220762147</v>
      </c>
      <c r="F4" s="2">
        <f>1000*E4</f>
        <v>241.78712220762148</v>
      </c>
    </row>
    <row r="5" spans="5:6" ht="15" hidden="1">
      <c r="E5" s="76"/>
      <c r="F5" s="2"/>
    </row>
    <row r="6" spans="5:6" ht="15" hidden="1">
      <c r="E6" s="76"/>
      <c r="F6" s="2"/>
    </row>
    <row r="7" spans="5:6" ht="15" hidden="1">
      <c r="E7" s="76"/>
      <c r="F7" s="2"/>
    </row>
    <row r="9" spans="1:7" ht="54">
      <c r="A9" t="s">
        <v>73</v>
      </c>
      <c r="B9" t="s">
        <v>0</v>
      </c>
      <c r="C9" s="134" t="s">
        <v>318</v>
      </c>
      <c r="D9" s="134" t="s">
        <v>319</v>
      </c>
      <c r="E9" s="134" t="s">
        <v>344</v>
      </c>
      <c r="F9" s="1"/>
      <c r="G9" s="1"/>
    </row>
    <row r="10" spans="1:9" ht="15">
      <c r="A10">
        <v>1</v>
      </c>
      <c r="B10" t="s">
        <v>12</v>
      </c>
      <c r="C10" s="75">
        <f>Value!D10*Value!H10</f>
        <v>10.195555555555558</v>
      </c>
      <c r="D10" s="75">
        <f>$F$4/$C$72*C10</f>
        <v>4.036479110005395</v>
      </c>
      <c r="E10" s="76">
        <f>D10/Value!I10</f>
        <v>0.27290202893794535</v>
      </c>
      <c r="F10" s="2"/>
      <c r="G10" s="3"/>
      <c r="H10" s="2"/>
      <c r="I10" t="s">
        <v>1</v>
      </c>
    </row>
    <row r="11" spans="1:9" ht="15">
      <c r="A11">
        <v>2</v>
      </c>
      <c r="B11" t="s">
        <v>149</v>
      </c>
      <c r="C11" s="75">
        <f>Value!D11*Value!H11</f>
        <v>23.666666666666668</v>
      </c>
      <c r="D11" s="75">
        <f aca="true" t="shared" si="0" ref="D11:D70">$F$4/$C$72*C11</f>
        <v>9.369769512109295</v>
      </c>
      <c r="E11" s="76">
        <f>D11/Value!I11</f>
        <v>0.3823975956345932</v>
      </c>
      <c r="F11" s="2"/>
      <c r="G11" s="3"/>
      <c r="H11" s="2"/>
      <c r="I11" t="s">
        <v>1</v>
      </c>
    </row>
    <row r="12" spans="1:9" ht="15">
      <c r="A12">
        <v>3</v>
      </c>
      <c r="B12" t="s">
        <v>14</v>
      </c>
      <c r="C12" s="75">
        <f>Value!D12*Value!H12</f>
        <v>20.85333333333333</v>
      </c>
      <c r="D12" s="75">
        <f t="shared" si="0"/>
        <v>8.255954657430387</v>
      </c>
      <c r="E12" s="76">
        <f>D12/Value!I12</f>
        <v>0.3854594949797639</v>
      </c>
      <c r="F12" s="2"/>
      <c r="G12" s="3"/>
      <c r="H12" s="2"/>
      <c r="I12" t="s">
        <v>1</v>
      </c>
    </row>
    <row r="13" spans="1:9" ht="15">
      <c r="A13">
        <v>4</v>
      </c>
      <c r="B13" t="s">
        <v>15</v>
      </c>
      <c r="C13" s="75">
        <f>Value!D13*Value!H13</f>
        <v>22.404444444444444</v>
      </c>
      <c r="D13" s="75">
        <f t="shared" si="0"/>
        <v>8.870048471463466</v>
      </c>
      <c r="E13" s="76">
        <f>D13/Value!I13</f>
        <v>0.3711026821192072</v>
      </c>
      <c r="F13" s="2"/>
      <c r="G13" s="3"/>
      <c r="H13" s="2"/>
      <c r="I13" t="s">
        <v>1</v>
      </c>
    </row>
    <row r="14" spans="1:9" ht="15">
      <c r="A14">
        <v>5</v>
      </c>
      <c r="B14" t="s">
        <v>16</v>
      </c>
      <c r="C14" s="75">
        <f>Value!D14*Value!H14</f>
        <v>6.257777777777777</v>
      </c>
      <c r="D14" s="75">
        <f t="shared" si="0"/>
        <v>2.47749022968073</v>
      </c>
      <c r="E14" s="76">
        <f>D14/Value!I14</f>
        <v>0.232846158108365</v>
      </c>
      <c r="F14" s="2"/>
      <c r="G14" s="3"/>
      <c r="H14" s="2"/>
      <c r="I14" t="s">
        <v>2</v>
      </c>
    </row>
    <row r="15" spans="1:9" ht="15">
      <c r="A15">
        <v>6</v>
      </c>
      <c r="B15" t="s">
        <v>17</v>
      </c>
      <c r="C15" s="75">
        <f>Value!D15*Value!H15</f>
        <v>4.16</v>
      </c>
      <c r="D15" s="75">
        <f t="shared" si="0"/>
        <v>1.6469679367763943</v>
      </c>
      <c r="E15" s="76">
        <f>D15/Value!I15</f>
        <v>0.21957521686422565</v>
      </c>
      <c r="F15" s="2"/>
      <c r="G15" s="3"/>
      <c r="H15" s="2"/>
      <c r="I15" t="s">
        <v>3</v>
      </c>
    </row>
    <row r="16" spans="1:9" ht="15">
      <c r="A16">
        <v>7</v>
      </c>
      <c r="B16" t="s">
        <v>151</v>
      </c>
      <c r="C16" s="75">
        <f>Value!D16*Value!H16</f>
        <v>8.886666666666667</v>
      </c>
      <c r="D16" s="75">
        <f t="shared" si="0"/>
        <v>3.5182824675047013</v>
      </c>
      <c r="E16" s="76">
        <f>D16/Value!I16</f>
        <v>0.24008426490902451</v>
      </c>
      <c r="F16" s="2"/>
      <c r="G16" s="3"/>
      <c r="H16" s="2"/>
      <c r="I16" t="s">
        <v>4</v>
      </c>
    </row>
    <row r="17" spans="1:9" ht="15">
      <c r="A17">
        <v>8</v>
      </c>
      <c r="B17" t="s">
        <v>152</v>
      </c>
      <c r="C17" s="75">
        <f>Value!D17*Value!H17</f>
        <v>8.337777777777777</v>
      </c>
      <c r="D17" s="75">
        <f t="shared" si="0"/>
        <v>3.300974198068927</v>
      </c>
      <c r="E17" s="76">
        <f>D17/Value!I17</f>
        <v>0.2086895207910854</v>
      </c>
      <c r="F17" s="2"/>
      <c r="G17" s="3"/>
      <c r="H17" s="2"/>
      <c r="I17" t="s">
        <v>4</v>
      </c>
    </row>
    <row r="18" spans="1:9" ht="15">
      <c r="A18">
        <v>9</v>
      </c>
      <c r="B18" t="s">
        <v>153</v>
      </c>
      <c r="C18" s="75">
        <f>Value!D18*Value!H18</f>
        <v>8.764444444444445</v>
      </c>
      <c r="D18" s="75">
        <f t="shared" si="0"/>
        <v>3.46989398645625</v>
      </c>
      <c r="E18" s="76">
        <f>D18/Value!I18</f>
        <v>0.22309870062185583</v>
      </c>
      <c r="F18" s="2"/>
      <c r="G18" s="3"/>
      <c r="H18" s="2"/>
      <c r="I18" t="s">
        <v>5</v>
      </c>
    </row>
    <row r="19" spans="1:9" ht="15">
      <c r="A19">
        <v>10</v>
      </c>
      <c r="B19" t="s">
        <v>154</v>
      </c>
      <c r="C19" s="75">
        <f>Value!D19*Value!H19</f>
        <v>10.688888888888888</v>
      </c>
      <c r="D19" s="75">
        <f t="shared" si="0"/>
        <v>4.231792615328235</v>
      </c>
      <c r="E19" s="76">
        <f>D19/Value!I19</f>
        <v>0.24165185687767685</v>
      </c>
      <c r="F19" s="2"/>
      <c r="G19" s="3"/>
      <c r="H19" s="2"/>
      <c r="I19" t="s">
        <v>6</v>
      </c>
    </row>
    <row r="20" spans="1:9" ht="15">
      <c r="A20">
        <v>11</v>
      </c>
      <c r="B20" t="s">
        <v>22</v>
      </c>
      <c r="C20" s="75">
        <f>Value!D20*Value!H20</f>
        <v>8.764444444444445</v>
      </c>
      <c r="D20" s="75">
        <f t="shared" si="0"/>
        <v>3.46989398645625</v>
      </c>
      <c r="E20" s="76">
        <f>D20/Value!I20</f>
        <v>0.19924901179522495</v>
      </c>
      <c r="F20" s="2"/>
      <c r="G20" s="3"/>
      <c r="H20" s="2"/>
      <c r="I20" t="s">
        <v>6</v>
      </c>
    </row>
    <row r="21" spans="1:9" ht="15">
      <c r="A21">
        <v>12</v>
      </c>
      <c r="B21" t="s">
        <v>23</v>
      </c>
      <c r="C21" s="75">
        <f>Value!D21*Value!H21</f>
        <v>6.533333333333333</v>
      </c>
      <c r="D21" s="75">
        <f t="shared" si="0"/>
        <v>2.5865842596808757</v>
      </c>
      <c r="E21" s="76">
        <f>D21/Value!I21</f>
        <v>0.16902171670567467</v>
      </c>
      <c r="F21" s="2"/>
      <c r="G21" s="3"/>
      <c r="H21" s="2"/>
      <c r="I21" t="s">
        <v>6</v>
      </c>
    </row>
    <row r="22" spans="1:9" ht="15">
      <c r="A22">
        <v>13</v>
      </c>
      <c r="B22" t="s">
        <v>156</v>
      </c>
      <c r="C22" s="75">
        <f>Value!D22*Value!H22</f>
        <v>6.16</v>
      </c>
      <c r="D22" s="75">
        <f t="shared" si="0"/>
        <v>2.4387794448419684</v>
      </c>
      <c r="E22" s="76">
        <f>D22/Value!I22</f>
        <v>0.166040131124212</v>
      </c>
      <c r="F22" s="2"/>
      <c r="G22" s="3"/>
      <c r="H22" s="2"/>
      <c r="I22" t="s">
        <v>6</v>
      </c>
    </row>
    <row r="23" spans="1:9" ht="15">
      <c r="A23">
        <v>14</v>
      </c>
      <c r="B23" t="s">
        <v>157</v>
      </c>
      <c r="C23" s="75">
        <f>Value!D23*Value!H23</f>
        <v>5.333333333333333</v>
      </c>
      <c r="D23" s="75">
        <f t="shared" si="0"/>
        <v>2.1114973548415312</v>
      </c>
      <c r="E23" s="76">
        <f>D23/Value!I23</f>
        <v>0.17539456251161023</v>
      </c>
      <c r="F23" s="2"/>
      <c r="G23" s="3"/>
      <c r="H23" s="2"/>
      <c r="I23" t="s">
        <v>6</v>
      </c>
    </row>
    <row r="24" spans="1:9" ht="15">
      <c r="A24">
        <v>15</v>
      </c>
      <c r="B24" t="s">
        <v>26</v>
      </c>
      <c r="C24" s="75">
        <f>Value!D24*Value!H24</f>
        <v>3.5822222222222226</v>
      </c>
      <c r="D24" s="75">
        <f t="shared" si="0"/>
        <v>1.4182223900018953</v>
      </c>
      <c r="E24" s="76">
        <f>D24/Value!I24</f>
        <v>0.14353694937293912</v>
      </c>
      <c r="F24" s="2"/>
      <c r="G24" s="3"/>
      <c r="H24" s="2"/>
      <c r="I24" t="s">
        <v>6</v>
      </c>
    </row>
    <row r="25" spans="1:9" ht="15">
      <c r="A25">
        <v>16</v>
      </c>
      <c r="B25" t="s">
        <v>158</v>
      </c>
      <c r="C25" s="75">
        <f>Value!D25*Value!H25</f>
        <v>13.77777777777778</v>
      </c>
      <c r="D25" s="75">
        <f t="shared" si="0"/>
        <v>5.45470150000729</v>
      </c>
      <c r="E25" s="76">
        <f>D25/Value!I25</f>
        <v>0.3134756344255565</v>
      </c>
      <c r="F25" s="2"/>
      <c r="G25" s="3"/>
      <c r="H25" s="2"/>
      <c r="I25" t="s">
        <v>6</v>
      </c>
    </row>
    <row r="26" spans="1:9" ht="15">
      <c r="A26">
        <v>17</v>
      </c>
      <c r="B26" t="s">
        <v>28</v>
      </c>
      <c r="C26" s="75">
        <f>Value!D26*Value!H26</f>
        <v>4.8</v>
      </c>
      <c r="D26" s="75">
        <f t="shared" si="0"/>
        <v>1.900347619357378</v>
      </c>
      <c r="E26" s="76">
        <f>D26/Value!I26</f>
        <v>0.2004076045993989</v>
      </c>
      <c r="F26" s="2"/>
      <c r="G26" s="3"/>
      <c r="H26" s="2"/>
      <c r="I26" t="s">
        <v>7</v>
      </c>
    </row>
    <row r="27" spans="1:9" ht="15">
      <c r="A27">
        <v>18</v>
      </c>
      <c r="B27" t="s">
        <v>159</v>
      </c>
      <c r="C27" s="75">
        <f>Value!D27*Value!H27</f>
        <v>9.022222222222222</v>
      </c>
      <c r="D27" s="75">
        <f t="shared" si="0"/>
        <v>3.571949691940257</v>
      </c>
      <c r="E27" s="76">
        <f>D27/Value!I27</f>
        <v>0.2649821264996584</v>
      </c>
      <c r="F27" s="2"/>
      <c r="G27" s="3"/>
      <c r="H27" s="2"/>
      <c r="I27" t="s">
        <v>4</v>
      </c>
    </row>
    <row r="28" spans="1:9" ht="15">
      <c r="A28">
        <v>19</v>
      </c>
      <c r="B28" t="s">
        <v>160</v>
      </c>
      <c r="C28" s="75">
        <f>Value!D28*Value!H28</f>
        <v>15.897777777777776</v>
      </c>
      <c r="D28" s="75">
        <f t="shared" si="0"/>
        <v>6.294021698556797</v>
      </c>
      <c r="E28" s="76">
        <f>D28/Value!I28</f>
        <v>0.31885573996793454</v>
      </c>
      <c r="F28" s="2"/>
      <c r="G28" s="3"/>
      <c r="H28" s="2"/>
      <c r="I28" t="s">
        <v>8</v>
      </c>
    </row>
    <row r="29" spans="1:9" ht="15">
      <c r="A29">
        <v>20</v>
      </c>
      <c r="B29" t="s">
        <v>161</v>
      </c>
      <c r="C29" s="75">
        <f>Value!D29*Value!H29</f>
        <v>12.879999999999999</v>
      </c>
      <c r="D29" s="75">
        <f t="shared" si="0"/>
        <v>5.099266111942297</v>
      </c>
      <c r="E29" s="76">
        <f>D29/Value!I29</f>
        <v>0.30142051249265006</v>
      </c>
      <c r="F29" s="2"/>
      <c r="G29" s="3"/>
      <c r="H29" s="2"/>
      <c r="I29" t="s">
        <v>8</v>
      </c>
    </row>
    <row r="30" spans="1:9" ht="15">
      <c r="A30">
        <v>21</v>
      </c>
      <c r="B30" t="s">
        <v>162</v>
      </c>
      <c r="C30" s="75">
        <f>Value!D30*Value!H30</f>
        <v>8.040000000000001</v>
      </c>
      <c r="D30" s="75">
        <f t="shared" si="0"/>
        <v>3.183082262423609</v>
      </c>
      <c r="E30" s="76">
        <f>D30/Value!I30</f>
        <v>0.23007106175994174</v>
      </c>
      <c r="F30" s="2"/>
      <c r="G30" s="3"/>
      <c r="H30" s="2"/>
      <c r="I30" t="s">
        <v>8</v>
      </c>
    </row>
    <row r="31" spans="1:9" ht="15">
      <c r="A31">
        <v>22</v>
      </c>
      <c r="B31" t="s">
        <v>33</v>
      </c>
      <c r="C31" s="75">
        <f>Value!D31*Value!H31</f>
        <v>7.277777777777778</v>
      </c>
      <c r="D31" s="75">
        <f t="shared" si="0"/>
        <v>2.881314098794173</v>
      </c>
      <c r="E31" s="76">
        <f>D31/Value!I31</f>
        <v>0.2578887637729184</v>
      </c>
      <c r="F31" s="2"/>
      <c r="G31" s="3"/>
      <c r="H31" s="2"/>
      <c r="I31" t="s">
        <v>8</v>
      </c>
    </row>
    <row r="32" spans="1:9" ht="15">
      <c r="A32">
        <v>23</v>
      </c>
      <c r="B32" t="s">
        <v>163</v>
      </c>
      <c r="C32" s="75">
        <f>Value!D32*Value!H32</f>
        <v>3.6711111111111108</v>
      </c>
      <c r="D32" s="75">
        <f t="shared" si="0"/>
        <v>1.4534140125825872</v>
      </c>
      <c r="E32" s="76">
        <f>D32/Value!I32</f>
        <v>0.13224399094854306</v>
      </c>
      <c r="F32" s="2"/>
      <c r="G32" s="3"/>
      <c r="H32" s="2"/>
      <c r="I32" t="s">
        <v>9</v>
      </c>
    </row>
    <row r="33" spans="1:9" ht="15">
      <c r="A33">
        <v>24</v>
      </c>
      <c r="B33" t="s">
        <v>35</v>
      </c>
      <c r="C33" s="75">
        <f>Value!D33*Value!H33</f>
        <v>7.68</v>
      </c>
      <c r="D33" s="75">
        <f t="shared" si="0"/>
        <v>3.040556190971805</v>
      </c>
      <c r="E33" s="76">
        <f>D33/Value!I33</f>
        <v>0.19624485464041708</v>
      </c>
      <c r="F33" s="2"/>
      <c r="G33" s="3"/>
      <c r="H33" s="2"/>
      <c r="I33" t="s">
        <v>9</v>
      </c>
    </row>
    <row r="34" spans="1:9" ht="15">
      <c r="A34">
        <v>25</v>
      </c>
      <c r="B34" t="s">
        <v>36</v>
      </c>
      <c r="C34" s="75">
        <f>Value!D34*Value!H34</f>
        <v>7.137777777777776</v>
      </c>
      <c r="D34" s="75">
        <f t="shared" si="0"/>
        <v>2.825887293229582</v>
      </c>
      <c r="E34" s="76">
        <f>D34/Value!I34</f>
        <v>0.18397585660615956</v>
      </c>
      <c r="F34" s="2"/>
      <c r="G34" s="3"/>
      <c r="H34" s="2"/>
      <c r="I34" t="s">
        <v>9</v>
      </c>
    </row>
    <row r="35" spans="1:9" ht="15">
      <c r="A35">
        <v>26</v>
      </c>
      <c r="B35" t="s">
        <v>37</v>
      </c>
      <c r="C35" s="75">
        <f>Value!D35*Value!H35</f>
        <v>6.844444444444444</v>
      </c>
      <c r="D35" s="75">
        <f t="shared" si="0"/>
        <v>2.7097549387132984</v>
      </c>
      <c r="E35" s="76">
        <f>D35/Value!I35</f>
        <v>0.18046463547313457</v>
      </c>
      <c r="F35" s="2"/>
      <c r="G35" s="3"/>
      <c r="H35" s="2"/>
      <c r="I35" t="s">
        <v>9</v>
      </c>
    </row>
    <row r="36" spans="1:9" ht="15">
      <c r="A36">
        <v>27</v>
      </c>
      <c r="B36" t="s">
        <v>38</v>
      </c>
      <c r="C36" s="75">
        <f>Value!D36*Value!H36</f>
        <v>6.3999999999999995</v>
      </c>
      <c r="D36" s="75">
        <f t="shared" si="0"/>
        <v>2.533796825809837</v>
      </c>
      <c r="E36" s="76">
        <f>D36/Value!I36</f>
        <v>0.172324854908016</v>
      </c>
      <c r="F36" s="2"/>
      <c r="G36" s="3"/>
      <c r="H36" s="2"/>
      <c r="I36" t="s">
        <v>9</v>
      </c>
    </row>
    <row r="37" spans="1:9" ht="15">
      <c r="A37">
        <v>28</v>
      </c>
      <c r="B37" t="s">
        <v>39</v>
      </c>
      <c r="C37" s="75">
        <f>Value!D37*Value!H37</f>
        <v>8.4</v>
      </c>
      <c r="D37" s="75">
        <f t="shared" si="0"/>
        <v>3.3256083338754117</v>
      </c>
      <c r="E37" s="76">
        <f>D37/Value!I37</f>
        <v>0.2142664337934954</v>
      </c>
      <c r="F37" s="2"/>
      <c r="G37" s="3"/>
      <c r="H37" s="2"/>
      <c r="I37" t="s">
        <v>10</v>
      </c>
    </row>
    <row r="38" spans="1:9" ht="15">
      <c r="A38">
        <v>29</v>
      </c>
      <c r="B38" t="s">
        <v>40</v>
      </c>
      <c r="C38" s="75">
        <f>Value!D38*Value!H38</f>
        <v>3.5733333333333337</v>
      </c>
      <c r="D38" s="75">
        <f t="shared" si="0"/>
        <v>1.414703227743826</v>
      </c>
      <c r="E38" s="76">
        <f>D38/Value!I38</f>
        <v>0.10757204280950051</v>
      </c>
      <c r="F38" s="2"/>
      <c r="G38" s="3"/>
      <c r="H38" s="2"/>
      <c r="I38" t="s">
        <v>4</v>
      </c>
    </row>
    <row r="39" spans="1:9" ht="15">
      <c r="A39">
        <v>30</v>
      </c>
      <c r="B39" t="s">
        <v>41</v>
      </c>
      <c r="C39" s="75">
        <f>Value!D39*Value!H39</f>
        <v>3.733333333333334</v>
      </c>
      <c r="D39" s="75">
        <f t="shared" si="0"/>
        <v>1.478048148389072</v>
      </c>
      <c r="E39" s="76">
        <f>D39/Value!I39</f>
        <v>0.10853152677842719</v>
      </c>
      <c r="F39" s="2"/>
      <c r="G39" s="3"/>
      <c r="H39" s="2"/>
      <c r="I39" t="s">
        <v>10</v>
      </c>
    </row>
    <row r="40" spans="1:9" ht="15">
      <c r="A40">
        <v>31</v>
      </c>
      <c r="B40" t="s">
        <v>42</v>
      </c>
      <c r="C40" s="75">
        <f>Value!D40*Value!H40</f>
        <v>3.84</v>
      </c>
      <c r="D40" s="75">
        <f t="shared" si="0"/>
        <v>1.5202780954859025</v>
      </c>
      <c r="E40" s="76">
        <f>D40/Value!I40</f>
        <v>0.11225424433733815</v>
      </c>
      <c r="F40" s="2"/>
      <c r="G40" s="3"/>
      <c r="H40" s="2"/>
      <c r="I40" t="s">
        <v>4</v>
      </c>
    </row>
    <row r="41" spans="1:9" ht="15">
      <c r="A41">
        <v>32</v>
      </c>
      <c r="B41" t="s">
        <v>43</v>
      </c>
      <c r="C41" s="75">
        <f>Value!D41*Value!H41</f>
        <v>4.293333333333333</v>
      </c>
      <c r="D41" s="75">
        <f t="shared" si="0"/>
        <v>1.6997553706474324</v>
      </c>
      <c r="E41" s="76">
        <f>D41/Value!I41</f>
        <v>0.11980232809987379</v>
      </c>
      <c r="F41" s="2"/>
      <c r="G41" s="3"/>
      <c r="H41" s="2"/>
      <c r="I41" t="s">
        <v>10</v>
      </c>
    </row>
    <row r="42" spans="1:9" ht="15">
      <c r="A42">
        <v>33</v>
      </c>
      <c r="B42" t="s">
        <v>166</v>
      </c>
      <c r="C42" s="75">
        <f>Value!D42*Value!H42</f>
        <v>5.911111111111111</v>
      </c>
      <c r="D42" s="75">
        <f t="shared" si="0"/>
        <v>2.3402429016160307</v>
      </c>
      <c r="E42" s="76">
        <f>D42/Value!I42</f>
        <v>0.14466344146647492</v>
      </c>
      <c r="F42" s="2"/>
      <c r="G42" s="3"/>
      <c r="H42" s="2"/>
      <c r="I42" t="s">
        <v>10</v>
      </c>
    </row>
    <row r="43" spans="1:9" ht="15">
      <c r="A43">
        <v>34</v>
      </c>
      <c r="B43" t="s">
        <v>168</v>
      </c>
      <c r="C43" s="75">
        <f>Value!D43*Value!H43</f>
        <v>4.866666666666666</v>
      </c>
      <c r="D43" s="75">
        <f t="shared" si="0"/>
        <v>1.9267413362928971</v>
      </c>
      <c r="E43" s="76">
        <f>D43/Value!I43</f>
        <v>0.11441948639820763</v>
      </c>
      <c r="F43" s="2"/>
      <c r="G43" s="3"/>
      <c r="H43" s="2"/>
      <c r="I43" t="s">
        <v>4</v>
      </c>
    </row>
    <row r="44" spans="1:9" ht="15">
      <c r="A44">
        <v>35</v>
      </c>
      <c r="B44" t="s">
        <v>46</v>
      </c>
      <c r="C44" s="75">
        <f>Value!D44*Value!H44</f>
        <v>4.102222222222222</v>
      </c>
      <c r="D44" s="75">
        <f t="shared" si="0"/>
        <v>1.6240933820989445</v>
      </c>
      <c r="E44" s="76">
        <f>D44/Value!I44</f>
        <v>0.10416266123372597</v>
      </c>
      <c r="F44" s="2"/>
      <c r="G44" s="3"/>
      <c r="H44" s="2"/>
      <c r="I44" t="s">
        <v>4</v>
      </c>
    </row>
    <row r="45" spans="1:9" ht="15">
      <c r="A45">
        <v>36</v>
      </c>
      <c r="B45" t="s">
        <v>47</v>
      </c>
      <c r="C45" s="75">
        <f>Value!D45*Value!H45</f>
        <v>4.977777777777778</v>
      </c>
      <c r="D45" s="75">
        <f t="shared" si="0"/>
        <v>1.9707308645187624</v>
      </c>
      <c r="E45" s="76">
        <f>D45/Value!I45</f>
        <v>0.1324225294732749</v>
      </c>
      <c r="F45" s="2"/>
      <c r="G45" s="3"/>
      <c r="H45" s="2"/>
      <c r="I45" t="s">
        <v>10</v>
      </c>
    </row>
    <row r="46" spans="1:9" ht="15">
      <c r="A46">
        <v>37</v>
      </c>
      <c r="B46" t="s">
        <v>48</v>
      </c>
      <c r="C46" s="75">
        <f>Value!D46*Value!H46</f>
        <v>5.416666666666666</v>
      </c>
      <c r="D46" s="75">
        <f t="shared" si="0"/>
        <v>2.1444895010109297</v>
      </c>
      <c r="E46" s="76">
        <f>D46/Value!I46</f>
        <v>0.16114178148193253</v>
      </c>
      <c r="F46" s="2"/>
      <c r="G46" s="3"/>
      <c r="H46" s="2"/>
      <c r="I46" t="s">
        <v>4</v>
      </c>
    </row>
    <row r="47" spans="2:8" ht="15">
      <c r="B47" t="s">
        <v>49</v>
      </c>
      <c r="C47" s="75"/>
      <c r="D47" s="75"/>
      <c r="E47" s="76"/>
      <c r="F47" s="2"/>
      <c r="G47" s="3"/>
      <c r="H47" s="2"/>
    </row>
    <row r="48" spans="1:9" ht="15">
      <c r="A48">
        <v>38</v>
      </c>
      <c r="B48" t="s">
        <v>50</v>
      </c>
      <c r="C48" s="75">
        <f>Value!D48*Value!H48</f>
        <v>3.928888888888889</v>
      </c>
      <c r="D48" s="75">
        <f t="shared" si="0"/>
        <v>1.5554697180665946</v>
      </c>
      <c r="E48" s="76">
        <f>D48/Value!I48</f>
        <v>0.10298222020100044</v>
      </c>
      <c r="F48" s="2"/>
      <c r="G48" s="3"/>
      <c r="H48" s="2"/>
      <c r="I48" t="s">
        <v>10</v>
      </c>
    </row>
    <row r="49" spans="1:9" ht="15">
      <c r="A49">
        <v>39</v>
      </c>
      <c r="B49" t="s">
        <v>51</v>
      </c>
      <c r="C49" s="75">
        <f>Value!D49*Value!H49</f>
        <v>4.044444444444445</v>
      </c>
      <c r="D49" s="75">
        <f t="shared" si="0"/>
        <v>1.601218827421495</v>
      </c>
      <c r="E49" s="76">
        <f>D49/Value!I49</f>
        <v>0.10431361203054587</v>
      </c>
      <c r="F49" s="2"/>
      <c r="G49" s="3"/>
      <c r="H49" s="2"/>
      <c r="I49" t="s">
        <v>11</v>
      </c>
    </row>
    <row r="50" spans="1:9" ht="15">
      <c r="A50">
        <v>40</v>
      </c>
      <c r="B50" t="s">
        <v>52</v>
      </c>
      <c r="C50" s="75">
        <f>Value!D50*Value!H50</f>
        <v>4.102222222222222</v>
      </c>
      <c r="D50" s="75">
        <f t="shared" si="0"/>
        <v>1.6240933820989445</v>
      </c>
      <c r="E50" s="76">
        <f>D50/Value!I50</f>
        <v>0.10298222020100045</v>
      </c>
      <c r="F50" s="2"/>
      <c r="G50" s="3"/>
      <c r="H50" s="2"/>
      <c r="I50" t="s">
        <v>11</v>
      </c>
    </row>
    <row r="51" spans="1:9" ht="15">
      <c r="A51">
        <v>41</v>
      </c>
      <c r="B51" t="s">
        <v>53</v>
      </c>
      <c r="C51" s="75">
        <f>Value!D51*Value!H51</f>
        <v>3.928888888888889</v>
      </c>
      <c r="D51" s="75">
        <f t="shared" si="0"/>
        <v>1.5554697180665946</v>
      </c>
      <c r="E51" s="76">
        <f>D51/Value!I51</f>
        <v>0.10431361203054582</v>
      </c>
      <c r="F51" s="2"/>
      <c r="G51" s="3"/>
      <c r="H51" s="2"/>
      <c r="I51" t="s">
        <v>11</v>
      </c>
    </row>
    <row r="52" spans="1:9" ht="15">
      <c r="A52">
        <v>42</v>
      </c>
      <c r="B52" t="s">
        <v>54</v>
      </c>
      <c r="C52" s="75">
        <f>Value!D52*Value!H52</f>
        <v>5.364444444444445</v>
      </c>
      <c r="D52" s="75">
        <f t="shared" si="0"/>
        <v>2.1238144227447737</v>
      </c>
      <c r="E52" s="76">
        <f>D52/Value!I52</f>
        <v>0.13216797902848645</v>
      </c>
      <c r="F52" s="2"/>
      <c r="G52" s="3"/>
      <c r="H52" s="2"/>
      <c r="I52" t="s">
        <v>11</v>
      </c>
    </row>
    <row r="53" spans="1:9" ht="15">
      <c r="A53">
        <v>43</v>
      </c>
      <c r="B53" t="s">
        <v>55</v>
      </c>
      <c r="C53" s="75">
        <f>Value!D53*Value!H53</f>
        <v>5.4399999999999995</v>
      </c>
      <c r="D53" s="75">
        <f t="shared" si="0"/>
        <v>2.153727301938362</v>
      </c>
      <c r="E53" s="76">
        <f>D53/Value!I53</f>
        <v>0.13216797902848648</v>
      </c>
      <c r="F53" s="2"/>
      <c r="G53" s="3"/>
      <c r="H53" s="2"/>
      <c r="I53" t="s">
        <v>11</v>
      </c>
    </row>
    <row r="54" spans="1:9" ht="15">
      <c r="A54">
        <v>44</v>
      </c>
      <c r="B54" t="s">
        <v>56</v>
      </c>
      <c r="C54" s="75">
        <f>Value!D54*Value!H54</f>
        <v>4.906666666666666</v>
      </c>
      <c r="D54" s="75">
        <f t="shared" si="0"/>
        <v>1.9425775664542086</v>
      </c>
      <c r="E54" s="76">
        <f>D54/Value!I54</f>
        <v>0.13068042633364008</v>
      </c>
      <c r="F54" s="2"/>
      <c r="G54" s="3"/>
      <c r="H54" s="2"/>
      <c r="I54" t="s">
        <v>11</v>
      </c>
    </row>
    <row r="55" spans="1:9" ht="15">
      <c r="A55">
        <v>45</v>
      </c>
      <c r="B55" t="s">
        <v>57</v>
      </c>
      <c r="C55" s="75">
        <f>Value!D55*Value!H55</f>
        <v>4.293333333333333</v>
      </c>
      <c r="D55" s="75">
        <f t="shared" si="0"/>
        <v>1.6997553706474324</v>
      </c>
      <c r="E55" s="76">
        <f>D55/Value!I55</f>
        <v>0.1178204237300415</v>
      </c>
      <c r="F55" s="2"/>
      <c r="G55" s="3"/>
      <c r="H55" s="2"/>
      <c r="I55" t="s">
        <v>11</v>
      </c>
    </row>
    <row r="56" spans="1:9" ht="15">
      <c r="A56">
        <v>46</v>
      </c>
      <c r="B56" t="s">
        <v>58</v>
      </c>
      <c r="C56" s="75">
        <f>Value!D56*Value!H56</f>
        <v>4.293333333333333</v>
      </c>
      <c r="D56" s="75">
        <f t="shared" si="0"/>
        <v>1.6997553706474324</v>
      </c>
      <c r="E56" s="76">
        <f>D56/Value!I56</f>
        <v>0.11853396433210239</v>
      </c>
      <c r="F56" s="2"/>
      <c r="G56" s="3"/>
      <c r="H56" s="2"/>
      <c r="I56" t="s">
        <v>11</v>
      </c>
    </row>
    <row r="57" spans="1:9" ht="15">
      <c r="A57">
        <v>47</v>
      </c>
      <c r="B57" t="s">
        <v>59</v>
      </c>
      <c r="C57" s="75">
        <f>Value!D57*Value!H57</f>
        <v>7.359999999999999</v>
      </c>
      <c r="D57" s="75">
        <f t="shared" si="0"/>
        <v>2.913866349681313</v>
      </c>
      <c r="E57" s="76">
        <f>D57/Value!I57</f>
        <v>0.1850127426220818</v>
      </c>
      <c r="F57" s="2"/>
      <c r="G57" s="3"/>
      <c r="H57" s="2"/>
      <c r="I57" t="s">
        <v>11</v>
      </c>
    </row>
    <row r="58" spans="1:9" ht="15">
      <c r="A58">
        <v>48</v>
      </c>
      <c r="B58" t="s">
        <v>60</v>
      </c>
      <c r="C58" s="75">
        <f>Value!D58*Value!H58</f>
        <v>6.844444444444444</v>
      </c>
      <c r="D58" s="75">
        <f t="shared" si="0"/>
        <v>2.7097549387132984</v>
      </c>
      <c r="E58" s="76">
        <f>D58/Value!I58</f>
        <v>0.1744514192064993</v>
      </c>
      <c r="F58" s="2"/>
      <c r="G58" s="3"/>
      <c r="H58" s="2"/>
      <c r="I58" t="s">
        <v>11</v>
      </c>
    </row>
    <row r="59" spans="1:9" ht="15">
      <c r="A59">
        <v>49</v>
      </c>
      <c r="B59" t="s">
        <v>61</v>
      </c>
      <c r="C59" s="75">
        <f>Value!D59*Value!H59</f>
        <v>6.746666666666665</v>
      </c>
      <c r="D59" s="75">
        <f t="shared" si="0"/>
        <v>2.6710441538745364</v>
      </c>
      <c r="E59" s="76">
        <f>D59/Value!I59</f>
        <v>0.1744514192064993</v>
      </c>
      <c r="F59" s="2"/>
      <c r="G59" s="3"/>
      <c r="H59" s="2"/>
      <c r="I59" t="s">
        <v>11</v>
      </c>
    </row>
    <row r="60" spans="1:9" ht="15">
      <c r="A60">
        <v>50</v>
      </c>
      <c r="B60" t="s">
        <v>62</v>
      </c>
      <c r="C60" s="75">
        <f>Value!D60*Value!H60</f>
        <v>22.69333333333333</v>
      </c>
      <c r="D60" s="75">
        <f t="shared" si="0"/>
        <v>8.984421244850715</v>
      </c>
      <c r="E60" s="76">
        <f>D60/Value!I60</f>
        <v>0.3634788518148748</v>
      </c>
      <c r="F60" s="2"/>
      <c r="G60" s="3"/>
      <c r="H60" s="2"/>
      <c r="I60" t="s">
        <v>2</v>
      </c>
    </row>
    <row r="61" spans="1:9" ht="15">
      <c r="A61">
        <v>51</v>
      </c>
      <c r="B61" t="s">
        <v>63</v>
      </c>
      <c r="C61" s="75">
        <f>Value!D61*Value!H61</f>
        <v>23</v>
      </c>
      <c r="D61" s="75">
        <f t="shared" si="0"/>
        <v>9.105832342754104</v>
      </c>
      <c r="E61" s="76">
        <f>D61/Value!I61</f>
        <v>0.3720700663254274</v>
      </c>
      <c r="F61" s="2"/>
      <c r="G61" s="3"/>
      <c r="H61" s="2"/>
      <c r="I61" t="s">
        <v>2</v>
      </c>
    </row>
    <row r="62" spans="1:9" ht="15">
      <c r="A62">
        <v>52</v>
      </c>
      <c r="B62" t="s">
        <v>64</v>
      </c>
      <c r="C62" s="75">
        <f>Value!D62*Value!H62</f>
        <v>23.022222222222226</v>
      </c>
      <c r="D62" s="75">
        <f t="shared" si="0"/>
        <v>9.114630248399278</v>
      </c>
      <c r="E62" s="76">
        <f>D62/Value!I62</f>
        <v>0.3796244674723479</v>
      </c>
      <c r="F62" s="2"/>
      <c r="G62" s="3"/>
      <c r="H62" s="2"/>
      <c r="I62" t="s">
        <v>2</v>
      </c>
    </row>
    <row r="63" spans="1:9" ht="15">
      <c r="A63">
        <v>53</v>
      </c>
      <c r="B63" t="s">
        <v>65</v>
      </c>
      <c r="C63" s="75">
        <f>Value!D63*Value!H63</f>
        <v>22.088888888888892</v>
      </c>
      <c r="D63" s="75">
        <f t="shared" si="0"/>
        <v>8.74511821130201</v>
      </c>
      <c r="E63" s="76">
        <f>D63/Value!I63</f>
        <v>0.38771480560528593</v>
      </c>
      <c r="F63" s="2"/>
      <c r="G63" s="3"/>
      <c r="H63" s="2"/>
      <c r="I63" t="s">
        <v>2</v>
      </c>
    </row>
    <row r="64" spans="1:9" ht="15">
      <c r="A64">
        <v>54</v>
      </c>
      <c r="B64" t="s">
        <v>66</v>
      </c>
      <c r="C64" s="75">
        <f>Value!D64*Value!H64</f>
        <v>22.666666666666664</v>
      </c>
      <c r="D64" s="75">
        <f t="shared" si="0"/>
        <v>8.973863758076506</v>
      </c>
      <c r="E64" s="76">
        <f>D64/Value!I64</f>
        <v>0.34999143095771457</v>
      </c>
      <c r="F64" s="2"/>
      <c r="G64" s="3"/>
      <c r="H64" s="2"/>
      <c r="I64" t="s">
        <v>2</v>
      </c>
    </row>
    <row r="65" spans="1:9" ht="15">
      <c r="A65">
        <v>55</v>
      </c>
      <c r="B65" t="s">
        <v>67</v>
      </c>
      <c r="C65" s="75">
        <f>Value!D65*Value!H65</f>
        <v>20.764444444444443</v>
      </c>
      <c r="D65" s="75">
        <f t="shared" si="0"/>
        <v>8.220763034849695</v>
      </c>
      <c r="E65" s="76">
        <f>D65/Value!I65</f>
        <v>0.42028365695700803</v>
      </c>
      <c r="F65" s="2"/>
      <c r="G65" s="3"/>
      <c r="H65" s="2"/>
      <c r="I65" t="s">
        <v>2</v>
      </c>
    </row>
    <row r="66" spans="1:9" ht="15">
      <c r="A66">
        <v>56</v>
      </c>
      <c r="B66" t="s">
        <v>68</v>
      </c>
      <c r="C66" s="75">
        <f>Value!D66*Value!H66</f>
        <v>21.70666666666667</v>
      </c>
      <c r="D66" s="75">
        <f t="shared" si="0"/>
        <v>8.593794234205033</v>
      </c>
      <c r="E66" s="76">
        <f>D66/Value!I66</f>
        <v>0.3553044435082987</v>
      </c>
      <c r="F66" s="2"/>
      <c r="G66" s="3"/>
      <c r="H66" s="2"/>
      <c r="I66" t="s">
        <v>2</v>
      </c>
    </row>
    <row r="67" spans="1:9" ht="15">
      <c r="A67">
        <v>57</v>
      </c>
      <c r="B67" t="s">
        <v>69</v>
      </c>
      <c r="C67" s="75">
        <f>Value!D67*Value!H67</f>
        <v>21.413333333333334</v>
      </c>
      <c r="D67" s="75">
        <f t="shared" si="0"/>
        <v>8.477661879688748</v>
      </c>
      <c r="E67" s="76">
        <f>D67/Value!I67</f>
        <v>0.3792130239900387</v>
      </c>
      <c r="F67" s="2"/>
      <c r="G67" s="3"/>
      <c r="H67" s="2"/>
      <c r="I67" t="s">
        <v>2</v>
      </c>
    </row>
    <row r="68" spans="1:9" ht="15">
      <c r="A68">
        <v>58</v>
      </c>
      <c r="B68" t="s">
        <v>70</v>
      </c>
      <c r="C68" s="75">
        <f>Value!D68*Value!H68</f>
        <v>22.08</v>
      </c>
      <c r="D68" s="75">
        <f t="shared" si="0"/>
        <v>8.74159904904394</v>
      </c>
      <c r="E68" s="76">
        <f>D68/Value!I68</f>
        <v>0.38430427273250534</v>
      </c>
      <c r="F68" s="2"/>
      <c r="G68" s="3"/>
      <c r="H68" s="2"/>
      <c r="I68" t="s">
        <v>2</v>
      </c>
    </row>
    <row r="69" spans="1:9" ht="15">
      <c r="A69">
        <v>59</v>
      </c>
      <c r="B69" t="s">
        <v>71</v>
      </c>
      <c r="C69" s="75">
        <f>Value!D69*Value!H69</f>
        <v>22.364444444444445</v>
      </c>
      <c r="D69" s="75">
        <f t="shared" si="0"/>
        <v>8.854212241302154</v>
      </c>
      <c r="E69" s="76">
        <f>D69/Value!I69</f>
        <v>0.352423125250216</v>
      </c>
      <c r="F69" s="2"/>
      <c r="G69" s="3"/>
      <c r="H69" s="2"/>
      <c r="I69" t="s">
        <v>2</v>
      </c>
    </row>
    <row r="70" spans="1:9" ht="15">
      <c r="A70">
        <v>60</v>
      </c>
      <c r="B70" t="s">
        <v>72</v>
      </c>
      <c r="C70" s="75">
        <f>Value!D70*Value!H70</f>
        <v>20.533333333333335</v>
      </c>
      <c r="D70" s="75">
        <f t="shared" si="0"/>
        <v>8.129264816139896</v>
      </c>
      <c r="E70" s="76">
        <f>D70/Value!I70</f>
        <v>0.32680053054230285</v>
      </c>
      <c r="F70" s="2"/>
      <c r="G70" s="3"/>
      <c r="H70" s="2"/>
      <c r="I70" t="s">
        <v>2</v>
      </c>
    </row>
    <row r="72" spans="3:4" ht="15">
      <c r="C72" s="75">
        <f>SUM(C10:C71)</f>
        <v>610.7188888888888</v>
      </c>
      <c r="D72" s="75">
        <f>SUM(D10:D71)</f>
        <v>241.78712220762154</v>
      </c>
    </row>
  </sheetData>
  <sheetProtection sheet="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9.140625" defaultRowHeight="15"/>
  <cols>
    <col min="1" max="1" width="3.00390625" style="4" bestFit="1" customWidth="1"/>
    <col min="2" max="2" width="51.28125" style="8" hidden="1" customWidth="1"/>
    <col min="3" max="3" width="51.28125" style="8" customWidth="1"/>
    <col min="4" max="8" width="15.57421875" style="0" customWidth="1"/>
    <col min="10" max="10" width="44.7109375" style="8" customWidth="1"/>
  </cols>
  <sheetData>
    <row r="1" spans="3:6" ht="16.5" thickBot="1">
      <c r="C1" s="9" t="s">
        <v>74</v>
      </c>
      <c r="D1" t="s">
        <v>75</v>
      </c>
      <c r="E1" s="73"/>
      <c r="F1" s="74" t="s">
        <v>230</v>
      </c>
    </row>
    <row r="2" spans="3:6" ht="16.5" thickBot="1">
      <c r="C2" s="9"/>
      <c r="D2" t="s">
        <v>76</v>
      </c>
      <c r="E2" s="73"/>
      <c r="F2" s="10"/>
    </row>
    <row r="3" spans="4:6" ht="16.5" thickBot="1">
      <c r="D3" t="s">
        <v>77</v>
      </c>
      <c r="E3" s="73"/>
      <c r="F3" s="10"/>
    </row>
    <row r="4" spans="4:6" ht="16.5" thickBot="1">
      <c r="D4" t="s">
        <v>78</v>
      </c>
      <c r="E4" s="73"/>
      <c r="F4" s="10"/>
    </row>
    <row r="5" spans="1:11" s="5" customFormat="1" ht="15.75" thickBot="1">
      <c r="A5" s="13"/>
      <c r="B5" s="14" t="s">
        <v>81</v>
      </c>
      <c r="C5" s="14" t="s">
        <v>81</v>
      </c>
      <c r="D5" s="14" t="s">
        <v>80</v>
      </c>
      <c r="E5" s="14" t="s">
        <v>80</v>
      </c>
      <c r="F5" s="14" t="s">
        <v>80</v>
      </c>
      <c r="G5" s="14" t="s">
        <v>80</v>
      </c>
      <c r="H5" s="14" t="s">
        <v>80</v>
      </c>
      <c r="I5" s="11"/>
      <c r="J5" s="7"/>
      <c r="K5" s="6"/>
    </row>
    <row r="6" spans="1:11" s="5" customFormat="1" ht="15.75" thickBot="1">
      <c r="A6" s="25"/>
      <c r="B6" s="21"/>
      <c r="C6" s="22"/>
      <c r="D6" s="138" t="s">
        <v>82</v>
      </c>
      <c r="E6" s="139"/>
      <c r="F6" s="139"/>
      <c r="G6" s="139"/>
      <c r="H6" s="140"/>
      <c r="I6" s="11"/>
      <c r="J6" s="7"/>
      <c r="K6" s="6"/>
    </row>
    <row r="7" spans="1:11" s="5" customFormat="1" ht="31.5" customHeight="1" thickBot="1">
      <c r="A7" s="26"/>
      <c r="B7" s="23"/>
      <c r="C7" s="24"/>
      <c r="D7" s="27"/>
      <c r="E7" s="141" t="s">
        <v>87</v>
      </c>
      <c r="F7" s="142"/>
      <c r="G7" s="142"/>
      <c r="H7" s="143"/>
      <c r="I7" s="11"/>
      <c r="J7" s="7"/>
      <c r="K7" s="6"/>
    </row>
    <row r="8" spans="1:11" s="5" customFormat="1" ht="67.5" customHeight="1" thickBot="1">
      <c r="A8" s="13" t="s">
        <v>73</v>
      </c>
      <c r="B8" s="14" t="s">
        <v>0</v>
      </c>
      <c r="E8" s="19" t="s">
        <v>83</v>
      </c>
      <c r="F8" s="19" t="s">
        <v>84</v>
      </c>
      <c r="G8" s="20" t="s">
        <v>85</v>
      </c>
      <c r="H8" s="20" t="s">
        <v>86</v>
      </c>
      <c r="I8" s="11"/>
      <c r="J8" s="7"/>
      <c r="K8" s="6"/>
    </row>
    <row r="9" spans="1:11" s="5" customFormat="1" ht="150.75" thickBot="1">
      <c r="A9" s="13"/>
      <c r="B9" s="14"/>
      <c r="C9" s="14" t="s">
        <v>0</v>
      </c>
      <c r="D9" s="14" t="s">
        <v>88</v>
      </c>
      <c r="E9" s="19" t="s">
        <v>138</v>
      </c>
      <c r="F9" s="19" t="s">
        <v>139</v>
      </c>
      <c r="G9" s="19" t="s">
        <v>140</v>
      </c>
      <c r="H9" s="19" t="s">
        <v>141</v>
      </c>
      <c r="I9" s="11"/>
      <c r="J9" s="7"/>
      <c r="K9" s="6"/>
    </row>
    <row r="10" spans="1:11" ht="30" customHeight="1" thickBot="1">
      <c r="A10" s="15">
        <v>1</v>
      </c>
      <c r="B10" s="16" t="s">
        <v>12</v>
      </c>
      <c r="C10" s="16" t="s">
        <v>212</v>
      </c>
      <c r="D10" s="17"/>
      <c r="E10" s="17"/>
      <c r="F10" s="17"/>
      <c r="G10" s="17"/>
      <c r="H10" s="17"/>
      <c r="I10" s="12"/>
      <c r="K10" s="2"/>
    </row>
    <row r="11" spans="1:11" ht="30" customHeight="1" thickBot="1">
      <c r="A11" s="15">
        <v>2</v>
      </c>
      <c r="B11" s="16" t="s">
        <v>149</v>
      </c>
      <c r="C11" s="16" t="s">
        <v>202</v>
      </c>
      <c r="D11" s="17"/>
      <c r="E11" s="17"/>
      <c r="F11" s="17"/>
      <c r="G11" s="17"/>
      <c r="H11" s="17"/>
      <c r="I11" s="12"/>
      <c r="K11" s="2"/>
    </row>
    <row r="12" spans="1:11" ht="30" customHeight="1" thickBot="1">
      <c r="A12" s="15">
        <v>3</v>
      </c>
      <c r="B12" s="16" t="s">
        <v>14</v>
      </c>
      <c r="C12" s="16" t="s">
        <v>203</v>
      </c>
      <c r="D12" s="17"/>
      <c r="E12" s="17"/>
      <c r="F12" s="17"/>
      <c r="G12" s="17"/>
      <c r="H12" s="17"/>
      <c r="I12" s="12"/>
      <c r="K12" s="2"/>
    </row>
    <row r="13" spans="1:11" ht="30" customHeight="1" thickBot="1">
      <c r="A13" s="15">
        <v>4</v>
      </c>
      <c r="B13" s="16" t="s">
        <v>15</v>
      </c>
      <c r="C13" s="16" t="s">
        <v>213</v>
      </c>
      <c r="D13" s="17"/>
      <c r="E13" s="17"/>
      <c r="F13" s="17"/>
      <c r="G13" s="17"/>
      <c r="H13" s="17"/>
      <c r="I13" s="12"/>
      <c r="K13" s="2"/>
    </row>
    <row r="14" spans="1:11" ht="30" customHeight="1" thickBot="1">
      <c r="A14" s="15">
        <v>5</v>
      </c>
      <c r="B14" s="16" t="s">
        <v>16</v>
      </c>
      <c r="C14" s="16" t="s">
        <v>310</v>
      </c>
      <c r="D14" s="17"/>
      <c r="E14" s="17"/>
      <c r="F14" s="17"/>
      <c r="G14" s="17"/>
      <c r="H14" s="17"/>
      <c r="I14" s="12"/>
      <c r="K14" s="2"/>
    </row>
    <row r="15" spans="1:11" ht="30" customHeight="1" thickBot="1">
      <c r="A15" s="15">
        <v>6</v>
      </c>
      <c r="B15" s="16" t="s">
        <v>17</v>
      </c>
      <c r="C15" s="16" t="s">
        <v>201</v>
      </c>
      <c r="D15" s="17"/>
      <c r="E15" s="17"/>
      <c r="F15" s="17"/>
      <c r="G15" s="17"/>
      <c r="H15" s="17"/>
      <c r="I15" s="12"/>
      <c r="K15" s="2"/>
    </row>
    <row r="16" spans="1:11" ht="30" customHeight="1" thickBot="1">
      <c r="A16" s="15">
        <v>7</v>
      </c>
      <c r="B16" s="16" t="s">
        <v>151</v>
      </c>
      <c r="C16" s="16" t="s">
        <v>170</v>
      </c>
      <c r="D16" s="17"/>
      <c r="E16" s="17"/>
      <c r="F16" s="17"/>
      <c r="G16" s="17"/>
      <c r="H16" s="17"/>
      <c r="I16" s="12"/>
      <c r="K16" s="2"/>
    </row>
    <row r="17" spans="1:11" ht="30" customHeight="1" thickBot="1">
      <c r="A17" s="15">
        <v>8</v>
      </c>
      <c r="B17" s="16" t="s">
        <v>152</v>
      </c>
      <c r="C17" s="16" t="s">
        <v>171</v>
      </c>
      <c r="D17" s="17"/>
      <c r="E17" s="17"/>
      <c r="F17" s="17"/>
      <c r="G17" s="17"/>
      <c r="H17" s="17"/>
      <c r="I17" s="12"/>
      <c r="K17" s="2"/>
    </row>
    <row r="18" spans="1:11" ht="30" customHeight="1" thickBot="1">
      <c r="A18" s="15">
        <v>9</v>
      </c>
      <c r="B18" s="16" t="s">
        <v>153</v>
      </c>
      <c r="C18" s="16" t="s">
        <v>214</v>
      </c>
      <c r="D18" s="17"/>
      <c r="E18" s="17"/>
      <c r="F18" s="17"/>
      <c r="G18" s="17"/>
      <c r="H18" s="17"/>
      <c r="I18" s="12"/>
      <c r="K18" s="2"/>
    </row>
    <row r="19" spans="1:11" ht="30" customHeight="1" thickBot="1">
      <c r="A19" s="15">
        <v>10</v>
      </c>
      <c r="B19" s="16" t="s">
        <v>154</v>
      </c>
      <c r="C19" s="16" t="s">
        <v>172</v>
      </c>
      <c r="D19" s="17"/>
      <c r="E19" s="17"/>
      <c r="F19" s="17"/>
      <c r="G19" s="17"/>
      <c r="H19" s="17"/>
      <c r="I19" s="12"/>
      <c r="K19" s="2"/>
    </row>
    <row r="20" spans="1:11" ht="30" customHeight="1" thickBot="1">
      <c r="A20" s="15">
        <v>11</v>
      </c>
      <c r="B20" s="16" t="s">
        <v>22</v>
      </c>
      <c r="C20" s="16" t="s">
        <v>228</v>
      </c>
      <c r="D20" s="17"/>
      <c r="E20" s="17"/>
      <c r="F20" s="17"/>
      <c r="G20" s="17"/>
      <c r="H20" s="17"/>
      <c r="I20" s="12"/>
      <c r="K20" s="2"/>
    </row>
    <row r="21" spans="1:11" ht="30" customHeight="1" thickBot="1">
      <c r="A21" s="15">
        <v>12</v>
      </c>
      <c r="B21" s="16" t="s">
        <v>23</v>
      </c>
      <c r="C21" s="16" t="s">
        <v>204</v>
      </c>
      <c r="D21" s="17"/>
      <c r="E21" s="17"/>
      <c r="F21" s="17"/>
      <c r="G21" s="17"/>
      <c r="H21" s="17"/>
      <c r="I21" s="12"/>
      <c r="K21" s="2"/>
    </row>
    <row r="22" spans="1:11" ht="30" customHeight="1" thickBot="1">
      <c r="A22" s="15">
        <v>13</v>
      </c>
      <c r="B22" s="16" t="s">
        <v>156</v>
      </c>
      <c r="C22" s="16" t="s">
        <v>205</v>
      </c>
      <c r="D22" s="17"/>
      <c r="E22" s="17"/>
      <c r="F22" s="17"/>
      <c r="G22" s="17"/>
      <c r="H22" s="17"/>
      <c r="I22" s="12"/>
      <c r="K22" s="2"/>
    </row>
    <row r="23" spans="1:11" ht="30" customHeight="1" thickBot="1">
      <c r="A23" s="15">
        <v>14</v>
      </c>
      <c r="B23" s="16" t="s">
        <v>157</v>
      </c>
      <c r="C23" s="16" t="s">
        <v>174</v>
      </c>
      <c r="D23" s="17"/>
      <c r="E23" s="17"/>
      <c r="F23" s="17"/>
      <c r="G23" s="17"/>
      <c r="H23" s="17"/>
      <c r="I23" s="12"/>
      <c r="K23" s="2"/>
    </row>
    <row r="24" spans="1:11" ht="30" customHeight="1" thickBot="1">
      <c r="A24" s="15">
        <v>15</v>
      </c>
      <c r="B24" s="16" t="s">
        <v>26</v>
      </c>
      <c r="C24" s="16" t="s">
        <v>173</v>
      </c>
      <c r="D24" s="17"/>
      <c r="E24" s="17"/>
      <c r="F24" s="17"/>
      <c r="G24" s="17"/>
      <c r="H24" s="17"/>
      <c r="I24" s="12"/>
      <c r="K24" s="2"/>
    </row>
    <row r="25" spans="1:11" ht="30" customHeight="1" thickBot="1">
      <c r="A25" s="15">
        <v>16</v>
      </c>
      <c r="B25" s="16" t="s">
        <v>158</v>
      </c>
      <c r="C25" s="16" t="s">
        <v>215</v>
      </c>
      <c r="D25" s="17"/>
      <c r="E25" s="17"/>
      <c r="F25" s="17"/>
      <c r="G25" s="17"/>
      <c r="H25" s="17"/>
      <c r="I25" s="12"/>
      <c r="K25" s="2"/>
    </row>
    <row r="26" spans="1:11" ht="30" customHeight="1" thickBot="1">
      <c r="A26" s="15">
        <v>17</v>
      </c>
      <c r="B26" s="16" t="s">
        <v>28</v>
      </c>
      <c r="C26" s="16" t="s">
        <v>216</v>
      </c>
      <c r="D26" s="17"/>
      <c r="E26" s="17"/>
      <c r="F26" s="17"/>
      <c r="G26" s="17"/>
      <c r="H26" s="17"/>
      <c r="I26" s="12"/>
      <c r="K26" s="2"/>
    </row>
    <row r="27" spans="1:11" ht="30" customHeight="1" thickBot="1">
      <c r="A27" s="15">
        <v>18</v>
      </c>
      <c r="B27" s="16" t="s">
        <v>159</v>
      </c>
      <c r="C27" s="16" t="s">
        <v>200</v>
      </c>
      <c r="D27" s="17"/>
      <c r="E27" s="17"/>
      <c r="F27" s="17"/>
      <c r="G27" s="17"/>
      <c r="H27" s="17"/>
      <c r="I27" s="12"/>
      <c r="K27" s="2"/>
    </row>
    <row r="28" spans="1:11" ht="30" customHeight="1" thickBot="1">
      <c r="A28" s="15">
        <v>19</v>
      </c>
      <c r="B28" s="16" t="s">
        <v>160</v>
      </c>
      <c r="C28" s="16" t="s">
        <v>206</v>
      </c>
      <c r="D28" s="17"/>
      <c r="E28" s="17"/>
      <c r="F28" s="17"/>
      <c r="G28" s="17"/>
      <c r="H28" s="17"/>
      <c r="I28" s="12"/>
      <c r="K28" s="2"/>
    </row>
    <row r="29" spans="1:11" ht="30" customHeight="1" thickBot="1">
      <c r="A29" s="15">
        <v>20</v>
      </c>
      <c r="B29" s="16" t="s">
        <v>161</v>
      </c>
      <c r="C29" s="16" t="s">
        <v>199</v>
      </c>
      <c r="D29" s="17"/>
      <c r="E29" s="17"/>
      <c r="F29" s="17"/>
      <c r="G29" s="17"/>
      <c r="H29" s="17"/>
      <c r="I29" s="12"/>
      <c r="K29" s="2"/>
    </row>
    <row r="30" spans="1:11" ht="30" customHeight="1" thickBot="1">
      <c r="A30" s="15">
        <v>21</v>
      </c>
      <c r="B30" s="16" t="s">
        <v>162</v>
      </c>
      <c r="C30" s="16" t="s">
        <v>175</v>
      </c>
      <c r="D30" s="17"/>
      <c r="E30" s="17"/>
      <c r="F30" s="17"/>
      <c r="G30" s="17"/>
      <c r="H30" s="17"/>
      <c r="I30" s="12"/>
      <c r="K30" s="2"/>
    </row>
    <row r="31" spans="1:11" ht="30" customHeight="1" thickBot="1">
      <c r="A31" s="15">
        <v>22</v>
      </c>
      <c r="B31" s="16" t="s">
        <v>33</v>
      </c>
      <c r="C31" s="16" t="s">
        <v>176</v>
      </c>
      <c r="D31" s="17"/>
      <c r="E31" s="17"/>
      <c r="F31" s="17"/>
      <c r="G31" s="17"/>
      <c r="H31" s="17"/>
      <c r="I31" s="12"/>
      <c r="K31" s="2"/>
    </row>
    <row r="32" spans="1:11" ht="30" customHeight="1" thickBot="1">
      <c r="A32" s="15">
        <v>23</v>
      </c>
      <c r="B32" s="16" t="s">
        <v>163</v>
      </c>
      <c r="C32" s="16" t="s">
        <v>198</v>
      </c>
      <c r="D32" s="17"/>
      <c r="E32" s="17"/>
      <c r="F32" s="17"/>
      <c r="G32" s="17"/>
      <c r="H32" s="17"/>
      <c r="I32" s="12"/>
      <c r="K32" s="2"/>
    </row>
    <row r="33" spans="1:11" ht="30" customHeight="1" thickBot="1">
      <c r="A33" s="15">
        <v>24</v>
      </c>
      <c r="B33" s="16" t="s">
        <v>35</v>
      </c>
      <c r="C33" s="16" t="s">
        <v>209</v>
      </c>
      <c r="D33" s="17"/>
      <c r="E33" s="17"/>
      <c r="F33" s="17"/>
      <c r="G33" s="17"/>
      <c r="H33" s="17"/>
      <c r="I33" s="12"/>
      <c r="K33" s="2"/>
    </row>
    <row r="34" spans="1:11" ht="30" customHeight="1" thickBot="1">
      <c r="A34" s="15">
        <v>25</v>
      </c>
      <c r="B34" s="16" t="s">
        <v>36</v>
      </c>
      <c r="C34" s="16" t="s">
        <v>210</v>
      </c>
      <c r="D34" s="17"/>
      <c r="E34" s="17"/>
      <c r="F34" s="17"/>
      <c r="G34" s="17"/>
      <c r="H34" s="17"/>
      <c r="I34" s="12"/>
      <c r="K34" s="2"/>
    </row>
    <row r="35" spans="1:11" ht="30" customHeight="1" thickBot="1">
      <c r="A35" s="15">
        <v>26</v>
      </c>
      <c r="B35" s="16" t="s">
        <v>37</v>
      </c>
      <c r="C35" s="16" t="s">
        <v>217</v>
      </c>
      <c r="D35" s="17"/>
      <c r="E35" s="17"/>
      <c r="F35" s="17"/>
      <c r="G35" s="17"/>
      <c r="H35" s="17"/>
      <c r="I35" s="12"/>
      <c r="K35" s="2"/>
    </row>
    <row r="36" spans="1:11" ht="30" customHeight="1" thickBot="1">
      <c r="A36" s="15">
        <v>27</v>
      </c>
      <c r="B36" s="16" t="s">
        <v>38</v>
      </c>
      <c r="C36" s="16" t="s">
        <v>211</v>
      </c>
      <c r="D36" s="17"/>
      <c r="E36" s="17"/>
      <c r="F36" s="17"/>
      <c r="G36" s="17"/>
      <c r="H36" s="17"/>
      <c r="I36" s="12"/>
      <c r="K36" s="2"/>
    </row>
    <row r="37" spans="1:11" ht="30" customHeight="1" thickBot="1">
      <c r="A37" s="15">
        <v>28</v>
      </c>
      <c r="B37" s="16" t="s">
        <v>39</v>
      </c>
      <c r="C37" s="16" t="s">
        <v>197</v>
      </c>
      <c r="D37" s="17"/>
      <c r="E37" s="17"/>
      <c r="F37" s="17"/>
      <c r="G37" s="17"/>
      <c r="H37" s="17"/>
      <c r="I37" s="12"/>
      <c r="K37" s="2"/>
    </row>
    <row r="38" spans="1:11" ht="30" customHeight="1" thickBot="1">
      <c r="A38" s="15">
        <v>29</v>
      </c>
      <c r="B38" s="16" t="s">
        <v>40</v>
      </c>
      <c r="C38" s="16" t="s">
        <v>229</v>
      </c>
      <c r="D38" s="17"/>
      <c r="E38" s="17"/>
      <c r="F38" s="17"/>
      <c r="G38" s="17"/>
      <c r="H38" s="17"/>
      <c r="I38" s="12"/>
      <c r="K38" s="2"/>
    </row>
    <row r="39" spans="1:11" ht="30" customHeight="1" thickBot="1">
      <c r="A39" s="15">
        <v>30</v>
      </c>
      <c r="B39" s="16" t="s">
        <v>41</v>
      </c>
      <c r="C39" s="16" t="s">
        <v>177</v>
      </c>
      <c r="D39" s="17"/>
      <c r="E39" s="17"/>
      <c r="F39" s="17"/>
      <c r="G39" s="17"/>
      <c r="H39" s="17"/>
      <c r="I39" s="12"/>
      <c r="K39" s="2"/>
    </row>
    <row r="40" spans="1:11" ht="30" customHeight="1" thickBot="1">
      <c r="A40" s="15">
        <v>31</v>
      </c>
      <c r="B40" s="16" t="s">
        <v>42</v>
      </c>
      <c r="C40" s="16" t="s">
        <v>207</v>
      </c>
      <c r="D40" s="17"/>
      <c r="E40" s="17"/>
      <c r="F40" s="17"/>
      <c r="G40" s="17"/>
      <c r="H40" s="17"/>
      <c r="I40" s="12"/>
      <c r="K40" s="2"/>
    </row>
    <row r="41" spans="1:11" ht="30" customHeight="1" thickBot="1">
      <c r="A41" s="15">
        <v>32</v>
      </c>
      <c r="B41" s="16" t="s">
        <v>43</v>
      </c>
      <c r="C41" s="16" t="s">
        <v>178</v>
      </c>
      <c r="D41" s="17"/>
      <c r="E41" s="17"/>
      <c r="F41" s="17"/>
      <c r="G41" s="17"/>
      <c r="H41" s="17"/>
      <c r="I41" s="12"/>
      <c r="K41" s="2"/>
    </row>
    <row r="42" spans="1:11" ht="30" customHeight="1" thickBot="1">
      <c r="A42" s="15">
        <v>33</v>
      </c>
      <c r="B42" s="16" t="s">
        <v>166</v>
      </c>
      <c r="C42" s="16" t="s">
        <v>179</v>
      </c>
      <c r="D42" s="17"/>
      <c r="E42" s="17"/>
      <c r="F42" s="17"/>
      <c r="G42" s="17"/>
      <c r="H42" s="17"/>
      <c r="I42" s="12"/>
      <c r="K42" s="2"/>
    </row>
    <row r="43" spans="1:11" ht="30" customHeight="1" thickBot="1">
      <c r="A43" s="15">
        <v>34</v>
      </c>
      <c r="B43" s="16" t="s">
        <v>168</v>
      </c>
      <c r="C43" s="16" t="s">
        <v>180</v>
      </c>
      <c r="D43" s="17"/>
      <c r="E43" s="17"/>
      <c r="F43" s="17"/>
      <c r="G43" s="17"/>
      <c r="H43" s="17"/>
      <c r="I43" s="12"/>
      <c r="K43" s="2"/>
    </row>
    <row r="44" spans="1:11" ht="30" customHeight="1" thickBot="1">
      <c r="A44" s="15">
        <v>35</v>
      </c>
      <c r="B44" s="16" t="s">
        <v>46</v>
      </c>
      <c r="C44" s="16" t="s">
        <v>208</v>
      </c>
      <c r="D44" s="17"/>
      <c r="E44" s="17"/>
      <c r="F44" s="17"/>
      <c r="G44" s="17"/>
      <c r="H44" s="17"/>
      <c r="I44" s="12"/>
      <c r="K44" s="2"/>
    </row>
    <row r="45" spans="1:11" ht="30" customHeight="1" thickBot="1">
      <c r="A45" s="15">
        <v>36</v>
      </c>
      <c r="B45" s="16" t="s">
        <v>47</v>
      </c>
      <c r="C45" s="16" t="s">
        <v>181</v>
      </c>
      <c r="D45" s="17"/>
      <c r="E45" s="17"/>
      <c r="F45" s="17"/>
      <c r="G45" s="17"/>
      <c r="H45" s="17"/>
      <c r="I45" s="12"/>
      <c r="K45" s="2"/>
    </row>
    <row r="46" spans="1:11" ht="30" customHeight="1" thickBot="1">
      <c r="A46" s="15">
        <v>37</v>
      </c>
      <c r="B46" s="16" t="s">
        <v>48</v>
      </c>
      <c r="C46" s="16" t="s">
        <v>182</v>
      </c>
      <c r="D46" s="17"/>
      <c r="E46" s="17"/>
      <c r="F46" s="17"/>
      <c r="G46" s="17"/>
      <c r="H46" s="17"/>
      <c r="I46" s="12"/>
      <c r="K46" s="2"/>
    </row>
    <row r="47" spans="1:11" ht="30" customHeight="1" thickBot="1">
      <c r="A47" s="15"/>
      <c r="B47" s="16" t="s">
        <v>49</v>
      </c>
      <c r="C47" s="16" t="s">
        <v>183</v>
      </c>
      <c r="D47" s="17"/>
      <c r="E47" s="17"/>
      <c r="F47" s="17"/>
      <c r="G47" s="17"/>
      <c r="H47" s="17"/>
      <c r="I47" s="12"/>
      <c r="K47" s="2"/>
    </row>
    <row r="48" spans="1:11" ht="30" customHeight="1" thickBot="1">
      <c r="A48" s="15">
        <v>38</v>
      </c>
      <c r="B48" s="16" t="s">
        <v>50</v>
      </c>
      <c r="C48" s="16" t="s">
        <v>184</v>
      </c>
      <c r="D48" s="17"/>
      <c r="E48" s="17"/>
      <c r="F48" s="17"/>
      <c r="G48" s="17"/>
      <c r="H48" s="17"/>
      <c r="I48" s="12"/>
      <c r="K48" s="2"/>
    </row>
    <row r="49" spans="1:11" ht="30" customHeight="1" thickBot="1">
      <c r="A49" s="15">
        <v>39</v>
      </c>
      <c r="B49" s="16" t="s">
        <v>51</v>
      </c>
      <c r="C49" s="16" t="s">
        <v>185</v>
      </c>
      <c r="D49" s="17"/>
      <c r="E49" s="17"/>
      <c r="F49" s="17"/>
      <c r="G49" s="17"/>
      <c r="H49" s="17"/>
      <c r="I49" s="12"/>
      <c r="K49" s="2"/>
    </row>
    <row r="50" spans="1:11" ht="30" customHeight="1" thickBot="1">
      <c r="A50" s="15">
        <v>40</v>
      </c>
      <c r="B50" s="16" t="s">
        <v>52</v>
      </c>
      <c r="C50" s="16" t="s">
        <v>186</v>
      </c>
      <c r="D50" s="17"/>
      <c r="E50" s="17"/>
      <c r="F50" s="17"/>
      <c r="G50" s="17"/>
      <c r="H50" s="17"/>
      <c r="I50" s="12"/>
      <c r="K50" s="2"/>
    </row>
    <row r="51" spans="1:11" ht="30" customHeight="1" thickBot="1">
      <c r="A51" s="15">
        <v>41</v>
      </c>
      <c r="B51" s="16" t="s">
        <v>53</v>
      </c>
      <c r="C51" s="16" t="s">
        <v>187</v>
      </c>
      <c r="D51" s="17"/>
      <c r="E51" s="17"/>
      <c r="F51" s="17"/>
      <c r="G51" s="17"/>
      <c r="H51" s="17"/>
      <c r="I51" s="12"/>
      <c r="K51" s="2"/>
    </row>
    <row r="52" spans="1:11" ht="30" customHeight="1" thickBot="1">
      <c r="A52" s="15">
        <v>42</v>
      </c>
      <c r="B52" s="16" t="s">
        <v>54</v>
      </c>
      <c r="C52" s="16" t="s">
        <v>188</v>
      </c>
      <c r="D52" s="17"/>
      <c r="E52" s="17"/>
      <c r="F52" s="17"/>
      <c r="G52" s="17"/>
      <c r="H52" s="17"/>
      <c r="I52" s="12"/>
      <c r="K52" s="2"/>
    </row>
    <row r="53" spans="1:11" ht="30" customHeight="1" thickBot="1">
      <c r="A53" s="15">
        <v>43</v>
      </c>
      <c r="B53" s="16" t="s">
        <v>55</v>
      </c>
      <c r="C53" s="16" t="s">
        <v>189</v>
      </c>
      <c r="D53" s="17"/>
      <c r="E53" s="17"/>
      <c r="F53" s="17"/>
      <c r="G53" s="17"/>
      <c r="H53" s="17"/>
      <c r="I53" s="12"/>
      <c r="K53" s="2"/>
    </row>
    <row r="54" spans="1:11" ht="30" customHeight="1" thickBot="1">
      <c r="A54" s="15">
        <v>44</v>
      </c>
      <c r="B54" s="16" t="s">
        <v>56</v>
      </c>
      <c r="C54" s="16" t="s">
        <v>190</v>
      </c>
      <c r="D54" s="17"/>
      <c r="E54" s="17"/>
      <c r="F54" s="17"/>
      <c r="G54" s="17"/>
      <c r="H54" s="17"/>
      <c r="I54" s="12"/>
      <c r="K54" s="2"/>
    </row>
    <row r="55" spans="1:11" ht="30" customHeight="1" thickBot="1">
      <c r="A55" s="15">
        <v>45</v>
      </c>
      <c r="B55" s="16" t="s">
        <v>57</v>
      </c>
      <c r="C55" s="16" t="s">
        <v>191</v>
      </c>
      <c r="D55" s="17"/>
      <c r="E55" s="17"/>
      <c r="F55" s="17"/>
      <c r="G55" s="17"/>
      <c r="H55" s="17"/>
      <c r="I55" s="12"/>
      <c r="K55" s="2"/>
    </row>
    <row r="56" spans="1:11" ht="30" customHeight="1" thickBot="1">
      <c r="A56" s="15">
        <v>46</v>
      </c>
      <c r="B56" s="16" t="s">
        <v>58</v>
      </c>
      <c r="C56" s="16" t="s">
        <v>192</v>
      </c>
      <c r="D56" s="17"/>
      <c r="E56" s="17"/>
      <c r="F56" s="17"/>
      <c r="G56" s="17"/>
      <c r="H56" s="17"/>
      <c r="I56" s="12"/>
      <c r="K56" s="2"/>
    </row>
    <row r="57" spans="1:11" ht="30" customHeight="1" thickBot="1">
      <c r="A57" s="15">
        <v>47</v>
      </c>
      <c r="B57" s="16" t="s">
        <v>59</v>
      </c>
      <c r="C57" s="16" t="s">
        <v>193</v>
      </c>
      <c r="D57" s="17"/>
      <c r="E57" s="17"/>
      <c r="F57" s="17"/>
      <c r="G57" s="17"/>
      <c r="H57" s="17"/>
      <c r="I57" s="12"/>
      <c r="K57" s="2"/>
    </row>
    <row r="58" spans="1:11" ht="30" customHeight="1" thickBot="1">
      <c r="A58" s="15">
        <v>48</v>
      </c>
      <c r="B58" s="16" t="s">
        <v>60</v>
      </c>
      <c r="C58" s="16" t="s">
        <v>194</v>
      </c>
      <c r="D58" s="17"/>
      <c r="E58" s="17"/>
      <c r="F58" s="17"/>
      <c r="G58" s="17"/>
      <c r="H58" s="17"/>
      <c r="I58" s="12"/>
      <c r="K58" s="2"/>
    </row>
    <row r="59" spans="1:11" ht="30" customHeight="1" thickBot="1">
      <c r="A59" s="15">
        <v>49</v>
      </c>
      <c r="B59" s="16" t="s">
        <v>61</v>
      </c>
      <c r="C59" s="16" t="s">
        <v>195</v>
      </c>
      <c r="D59" s="17"/>
      <c r="E59" s="17"/>
      <c r="F59" s="17"/>
      <c r="G59" s="17"/>
      <c r="H59" s="17"/>
      <c r="I59" s="12"/>
      <c r="K59" s="2"/>
    </row>
    <row r="60" spans="1:11" ht="30" customHeight="1" thickBot="1">
      <c r="A60" s="15">
        <v>50</v>
      </c>
      <c r="B60" s="16" t="s">
        <v>62</v>
      </c>
      <c r="C60" s="16" t="s">
        <v>218</v>
      </c>
      <c r="D60" s="17"/>
      <c r="E60" s="17"/>
      <c r="F60" s="17"/>
      <c r="G60" s="17"/>
      <c r="H60" s="17"/>
      <c r="I60" s="12"/>
      <c r="K60" s="2"/>
    </row>
    <row r="61" spans="1:11" ht="30" customHeight="1" thickBot="1">
      <c r="A61" s="15">
        <v>51</v>
      </c>
      <c r="B61" s="16" t="s">
        <v>63</v>
      </c>
      <c r="C61" s="16" t="s">
        <v>219</v>
      </c>
      <c r="D61" s="17"/>
      <c r="E61" s="17"/>
      <c r="F61" s="17"/>
      <c r="G61" s="17"/>
      <c r="H61" s="17"/>
      <c r="I61" s="12"/>
      <c r="K61" s="2"/>
    </row>
    <row r="62" spans="1:11" ht="30" customHeight="1" thickBot="1">
      <c r="A62" s="15">
        <v>52</v>
      </c>
      <c r="B62" s="16" t="s">
        <v>64</v>
      </c>
      <c r="C62" s="16" t="s">
        <v>196</v>
      </c>
      <c r="D62" s="17"/>
      <c r="E62" s="17"/>
      <c r="F62" s="17"/>
      <c r="G62" s="17"/>
      <c r="H62" s="17"/>
      <c r="I62" s="12"/>
      <c r="K62" s="2"/>
    </row>
    <row r="63" spans="1:11" ht="30" customHeight="1" thickBot="1">
      <c r="A63" s="15">
        <v>53</v>
      </c>
      <c r="B63" s="16" t="s">
        <v>65</v>
      </c>
      <c r="C63" s="16" t="s">
        <v>221</v>
      </c>
      <c r="D63" s="17"/>
      <c r="E63" s="17"/>
      <c r="F63" s="17"/>
      <c r="G63" s="17"/>
      <c r="H63" s="17"/>
      <c r="I63" s="12"/>
      <c r="K63" s="2"/>
    </row>
    <row r="64" spans="1:11" ht="30" customHeight="1" thickBot="1">
      <c r="A64" s="15">
        <v>54</v>
      </c>
      <c r="B64" s="16" t="s">
        <v>66</v>
      </c>
      <c r="C64" s="16" t="s">
        <v>220</v>
      </c>
      <c r="D64" s="17"/>
      <c r="E64" s="17"/>
      <c r="F64" s="17"/>
      <c r="G64" s="17"/>
      <c r="H64" s="17"/>
      <c r="I64" s="12"/>
      <c r="K64" s="2"/>
    </row>
    <row r="65" spans="1:11" ht="30" customHeight="1" thickBot="1">
      <c r="A65" s="15">
        <v>55</v>
      </c>
      <c r="B65" s="16" t="s">
        <v>67</v>
      </c>
      <c r="C65" s="16" t="s">
        <v>222</v>
      </c>
      <c r="D65" s="17"/>
      <c r="E65" s="17"/>
      <c r="F65" s="17"/>
      <c r="G65" s="17"/>
      <c r="H65" s="17"/>
      <c r="I65" s="12"/>
      <c r="K65" s="2"/>
    </row>
    <row r="66" spans="1:11" ht="30" customHeight="1" thickBot="1">
      <c r="A66" s="15">
        <v>56</v>
      </c>
      <c r="B66" s="16" t="s">
        <v>68</v>
      </c>
      <c r="C66" s="16" t="s">
        <v>223</v>
      </c>
      <c r="D66" s="17"/>
      <c r="E66" s="17"/>
      <c r="F66" s="17"/>
      <c r="G66" s="17"/>
      <c r="H66" s="17"/>
      <c r="I66" s="12"/>
      <c r="K66" s="2"/>
    </row>
    <row r="67" spans="1:11" ht="30" customHeight="1" thickBot="1">
      <c r="A67" s="15">
        <v>57</v>
      </c>
      <c r="B67" s="16" t="s">
        <v>69</v>
      </c>
      <c r="C67" s="16" t="s">
        <v>224</v>
      </c>
      <c r="D67" s="17"/>
      <c r="E67" s="17"/>
      <c r="F67" s="17"/>
      <c r="G67" s="17"/>
      <c r="H67" s="17"/>
      <c r="I67" s="12"/>
      <c r="K67" s="2"/>
    </row>
    <row r="68" spans="1:11" ht="30" customHeight="1" thickBot="1">
      <c r="A68" s="15">
        <v>58</v>
      </c>
      <c r="B68" s="16" t="s">
        <v>70</v>
      </c>
      <c r="C68" s="16" t="s">
        <v>225</v>
      </c>
      <c r="D68" s="17"/>
      <c r="E68" s="17"/>
      <c r="F68" s="17"/>
      <c r="G68" s="17"/>
      <c r="H68" s="17"/>
      <c r="I68" s="12"/>
      <c r="K68" s="2"/>
    </row>
    <row r="69" spans="1:11" ht="30" customHeight="1" thickBot="1">
      <c r="A69" s="15">
        <v>59</v>
      </c>
      <c r="B69" s="16" t="s">
        <v>71</v>
      </c>
      <c r="C69" s="16" t="s">
        <v>226</v>
      </c>
      <c r="D69" s="17"/>
      <c r="E69" s="17"/>
      <c r="F69" s="17"/>
      <c r="G69" s="17"/>
      <c r="H69" s="17"/>
      <c r="I69" s="12"/>
      <c r="K69" s="2"/>
    </row>
    <row r="70" spans="1:11" ht="30" customHeight="1" thickBot="1">
      <c r="A70" s="15">
        <v>60</v>
      </c>
      <c r="B70" s="16" t="s">
        <v>72</v>
      </c>
      <c r="C70" s="16" t="s">
        <v>227</v>
      </c>
      <c r="D70" s="17"/>
      <c r="E70" s="17"/>
      <c r="F70" s="17"/>
      <c r="G70" s="17"/>
      <c r="H70" s="17"/>
      <c r="I70" s="12"/>
      <c r="K70" s="2"/>
    </row>
    <row r="72" ht="15">
      <c r="I72" s="2"/>
    </row>
  </sheetData>
  <sheetProtection sheet="1"/>
  <mergeCells count="2">
    <mergeCell ref="D6:H6"/>
    <mergeCell ref="E7:H7"/>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K72"/>
  <sheetViews>
    <sheetView zoomScalePageLayoutView="0" workbookViewId="0" topLeftCell="A1">
      <selection activeCell="C1" sqref="C1:D4"/>
    </sheetView>
  </sheetViews>
  <sheetFormatPr defaultColWidth="9.140625" defaultRowHeight="15"/>
  <cols>
    <col min="1" max="1" width="3.00390625" style="4" bestFit="1" customWidth="1"/>
    <col min="2" max="2" width="51.28125" style="8" hidden="1" customWidth="1"/>
    <col min="3" max="3" width="51.28125" style="8" customWidth="1"/>
    <col min="4" max="8" width="15.57421875" style="0" customWidth="1"/>
    <col min="10" max="10" width="44.7109375" style="8" customWidth="1"/>
  </cols>
  <sheetData>
    <row r="1" spans="3:6" ht="15.75">
      <c r="C1" s="8" t="s">
        <v>74</v>
      </c>
      <c r="D1" t="s">
        <v>75</v>
      </c>
      <c r="F1" s="10">
        <v>0.2325886990801577</v>
      </c>
    </row>
    <row r="2" spans="3:6" ht="15.75">
      <c r="C2" s="9"/>
      <c r="D2" t="s">
        <v>76</v>
      </c>
      <c r="F2" s="10">
        <v>0.25492772667542707</v>
      </c>
    </row>
    <row r="3" spans="4:6" ht="15.75">
      <c r="D3" t="s">
        <v>77</v>
      </c>
      <c r="F3" s="10">
        <v>0.2706964520367937</v>
      </c>
    </row>
    <row r="4" spans="4:6" ht="16.5" thickBot="1">
      <c r="D4" t="s">
        <v>78</v>
      </c>
      <c r="F4" s="10">
        <v>0.24178712220762155</v>
      </c>
    </row>
    <row r="5" spans="1:11" s="5" customFormat="1" ht="15.75" thickBot="1">
      <c r="A5" s="13"/>
      <c r="B5" s="14" t="s">
        <v>81</v>
      </c>
      <c r="C5" s="14" t="s">
        <v>81</v>
      </c>
      <c r="D5" s="14" t="s">
        <v>80</v>
      </c>
      <c r="E5" s="14" t="s">
        <v>80</v>
      </c>
      <c r="F5" s="14" t="s">
        <v>80</v>
      </c>
      <c r="G5" s="14" t="s">
        <v>80</v>
      </c>
      <c r="H5" s="14" t="s">
        <v>80</v>
      </c>
      <c r="I5" s="11"/>
      <c r="J5" s="7"/>
      <c r="K5" s="6"/>
    </row>
    <row r="6" spans="1:11" s="5" customFormat="1" ht="15.75" thickBot="1">
      <c r="A6" s="25"/>
      <c r="B6" s="21"/>
      <c r="C6" s="22"/>
      <c r="D6" s="138" t="s">
        <v>82</v>
      </c>
      <c r="E6" s="139"/>
      <c r="F6" s="139"/>
      <c r="G6" s="139"/>
      <c r="H6" s="140"/>
      <c r="I6" s="11"/>
      <c r="J6" s="7"/>
      <c r="K6" s="6"/>
    </row>
    <row r="7" spans="1:11" s="5" customFormat="1" ht="31.5" customHeight="1" thickBot="1">
      <c r="A7" s="26"/>
      <c r="B7" s="23"/>
      <c r="C7" s="24"/>
      <c r="D7" s="27"/>
      <c r="E7" s="141" t="s">
        <v>87</v>
      </c>
      <c r="F7" s="142"/>
      <c r="G7" s="142"/>
      <c r="H7" s="143"/>
      <c r="I7" s="11"/>
      <c r="J7" s="7"/>
      <c r="K7" s="6"/>
    </row>
    <row r="8" spans="1:11" s="5" customFormat="1" ht="67.5" customHeight="1" thickBot="1">
      <c r="A8" s="13" t="s">
        <v>73</v>
      </c>
      <c r="B8" s="14" t="s">
        <v>0</v>
      </c>
      <c r="E8" s="19" t="s">
        <v>83</v>
      </c>
      <c r="F8" s="19" t="s">
        <v>84</v>
      </c>
      <c r="G8" s="20" t="s">
        <v>85</v>
      </c>
      <c r="H8" s="20" t="s">
        <v>86</v>
      </c>
      <c r="I8" s="11"/>
      <c r="J8" s="7"/>
      <c r="K8" s="6"/>
    </row>
    <row r="9" spans="1:11" s="5" customFormat="1" ht="150.75" thickBot="1">
      <c r="A9" s="13"/>
      <c r="B9" s="14"/>
      <c r="C9" s="14" t="s">
        <v>0</v>
      </c>
      <c r="D9" s="14" t="s">
        <v>88</v>
      </c>
      <c r="E9" s="19" t="s">
        <v>138</v>
      </c>
      <c r="F9" s="19" t="s">
        <v>139</v>
      </c>
      <c r="G9" s="19" t="s">
        <v>140</v>
      </c>
      <c r="H9" s="19" t="s">
        <v>141</v>
      </c>
      <c r="I9" s="11"/>
      <c r="J9" s="7"/>
      <c r="K9" s="6"/>
    </row>
    <row r="10" spans="1:11" ht="30" customHeight="1" thickBot="1">
      <c r="A10" s="15">
        <v>1</v>
      </c>
      <c r="B10" s="16" t="s">
        <v>12</v>
      </c>
      <c r="C10" s="16" t="s">
        <v>91</v>
      </c>
      <c r="D10" s="17">
        <v>5</v>
      </c>
      <c r="E10" s="17">
        <v>5</v>
      </c>
      <c r="F10" s="17">
        <v>1</v>
      </c>
      <c r="G10" s="17">
        <v>5</v>
      </c>
      <c r="H10" s="17">
        <v>4</v>
      </c>
      <c r="I10" s="12"/>
      <c r="K10" s="2"/>
    </row>
    <row r="11" spans="1:11" ht="30" customHeight="1" thickBot="1">
      <c r="A11" s="15">
        <v>2</v>
      </c>
      <c r="B11" s="16" t="s">
        <v>13</v>
      </c>
      <c r="C11" s="16" t="s">
        <v>89</v>
      </c>
      <c r="D11" s="17">
        <v>5</v>
      </c>
      <c r="E11" s="17">
        <v>5</v>
      </c>
      <c r="F11" s="17">
        <v>4</v>
      </c>
      <c r="G11" s="17">
        <v>5</v>
      </c>
      <c r="H11" s="17">
        <v>5</v>
      </c>
      <c r="I11" s="12"/>
      <c r="K11" s="2"/>
    </row>
    <row r="12" spans="1:11" ht="30" customHeight="1" thickBot="1">
      <c r="A12" s="15">
        <v>3</v>
      </c>
      <c r="B12" s="16" t="s">
        <v>14</v>
      </c>
      <c r="C12" s="16" t="s">
        <v>90</v>
      </c>
      <c r="D12" s="17">
        <v>5</v>
      </c>
      <c r="E12" s="17">
        <v>5</v>
      </c>
      <c r="F12" s="17">
        <v>4</v>
      </c>
      <c r="G12" s="17">
        <v>5</v>
      </c>
      <c r="H12" s="17">
        <v>5</v>
      </c>
      <c r="I12" s="12"/>
      <c r="K12" s="2"/>
    </row>
    <row r="13" spans="1:11" ht="30" customHeight="1" thickBot="1">
      <c r="A13" s="15">
        <v>4</v>
      </c>
      <c r="B13" s="16" t="s">
        <v>15</v>
      </c>
      <c r="C13" s="16" t="s">
        <v>92</v>
      </c>
      <c r="D13" s="17">
        <v>5</v>
      </c>
      <c r="E13" s="17">
        <v>5</v>
      </c>
      <c r="F13" s="17">
        <v>3</v>
      </c>
      <c r="G13" s="17">
        <v>5</v>
      </c>
      <c r="H13" s="17">
        <v>5</v>
      </c>
      <c r="I13" s="12"/>
      <c r="K13" s="2"/>
    </row>
    <row r="14" spans="1:11" ht="30" customHeight="1" thickBot="1">
      <c r="A14" s="15">
        <v>5</v>
      </c>
      <c r="B14" s="16" t="s">
        <v>16</v>
      </c>
      <c r="C14" s="16" t="s">
        <v>93</v>
      </c>
      <c r="D14" s="17">
        <v>5</v>
      </c>
      <c r="E14" s="17">
        <v>5</v>
      </c>
      <c r="F14" s="17">
        <v>1</v>
      </c>
      <c r="G14" s="17">
        <v>5</v>
      </c>
      <c r="H14" s="17">
        <v>4</v>
      </c>
      <c r="I14" s="12"/>
      <c r="K14" s="2"/>
    </row>
    <row r="15" spans="1:11" ht="30" customHeight="1" thickBot="1">
      <c r="A15" s="15">
        <v>6</v>
      </c>
      <c r="B15" s="16" t="s">
        <v>17</v>
      </c>
      <c r="C15" s="16" t="s">
        <v>94</v>
      </c>
      <c r="D15" s="17">
        <v>4</v>
      </c>
      <c r="E15" s="17">
        <v>3</v>
      </c>
      <c r="F15" s="17">
        <v>4</v>
      </c>
      <c r="G15" s="17">
        <v>4</v>
      </c>
      <c r="H15" s="17">
        <v>4</v>
      </c>
      <c r="I15" s="12"/>
      <c r="K15" s="2"/>
    </row>
    <row r="16" spans="1:11" ht="30" customHeight="1" thickBot="1">
      <c r="A16" s="15">
        <v>7</v>
      </c>
      <c r="B16" s="16" t="s">
        <v>18</v>
      </c>
      <c r="C16" s="16" t="s">
        <v>96</v>
      </c>
      <c r="D16" s="17">
        <v>5</v>
      </c>
      <c r="E16" s="17">
        <v>5</v>
      </c>
      <c r="F16" s="17">
        <v>4</v>
      </c>
      <c r="G16" s="17">
        <v>5</v>
      </c>
      <c r="H16" s="17">
        <v>3</v>
      </c>
      <c r="I16" s="12"/>
      <c r="K16" s="2"/>
    </row>
    <row r="17" spans="1:11" ht="30" customHeight="1" thickBot="1">
      <c r="A17" s="15">
        <v>8</v>
      </c>
      <c r="B17" s="16" t="s">
        <v>19</v>
      </c>
      <c r="C17" s="16" t="s">
        <v>95</v>
      </c>
      <c r="D17" s="17">
        <v>5</v>
      </c>
      <c r="E17" s="17">
        <v>5</v>
      </c>
      <c r="F17" s="17">
        <v>4</v>
      </c>
      <c r="G17" s="17">
        <v>5</v>
      </c>
      <c r="H17" s="17">
        <v>5</v>
      </c>
      <c r="I17" s="12"/>
      <c r="K17" s="2"/>
    </row>
    <row r="18" spans="1:11" ht="30" customHeight="1" thickBot="1">
      <c r="A18" s="15">
        <v>9</v>
      </c>
      <c r="B18" s="16" t="s">
        <v>20</v>
      </c>
      <c r="C18" s="16" t="s">
        <v>97</v>
      </c>
      <c r="D18" s="17">
        <v>5</v>
      </c>
      <c r="E18" s="17">
        <v>5</v>
      </c>
      <c r="F18" s="17">
        <v>4</v>
      </c>
      <c r="G18" s="17">
        <v>5</v>
      </c>
      <c r="H18" s="17">
        <v>5</v>
      </c>
      <c r="I18" s="12"/>
      <c r="K18" s="2"/>
    </row>
    <row r="19" spans="1:11" ht="30" customHeight="1" thickBot="1">
      <c r="A19" s="15">
        <v>10</v>
      </c>
      <c r="B19" s="16" t="s">
        <v>21</v>
      </c>
      <c r="C19" s="16" t="s">
        <v>98</v>
      </c>
      <c r="D19" s="17">
        <v>4</v>
      </c>
      <c r="E19" s="17">
        <v>4</v>
      </c>
      <c r="F19" s="17">
        <v>4</v>
      </c>
      <c r="G19" s="17">
        <v>5</v>
      </c>
      <c r="H19" s="17">
        <v>3</v>
      </c>
      <c r="I19" s="12"/>
      <c r="K19" s="2"/>
    </row>
    <row r="20" spans="1:11" ht="30" customHeight="1" thickBot="1">
      <c r="A20" s="15">
        <v>11</v>
      </c>
      <c r="B20" s="16" t="s">
        <v>22</v>
      </c>
      <c r="C20" s="16" t="s">
        <v>99</v>
      </c>
      <c r="D20" s="17">
        <v>4</v>
      </c>
      <c r="E20" s="17">
        <v>4</v>
      </c>
      <c r="F20" s="17">
        <v>4</v>
      </c>
      <c r="G20" s="17">
        <v>5</v>
      </c>
      <c r="H20" s="17">
        <v>3</v>
      </c>
      <c r="I20" s="12"/>
      <c r="K20" s="2"/>
    </row>
    <row r="21" spans="1:11" ht="30" customHeight="1" thickBot="1">
      <c r="A21" s="15">
        <v>12</v>
      </c>
      <c r="B21" s="16" t="s">
        <v>23</v>
      </c>
      <c r="C21" s="16" t="s">
        <v>100</v>
      </c>
      <c r="D21" s="17">
        <v>5</v>
      </c>
      <c r="E21" s="17">
        <v>5</v>
      </c>
      <c r="F21" s="17">
        <v>2</v>
      </c>
      <c r="G21" s="17">
        <v>4</v>
      </c>
      <c r="H21" s="17">
        <v>2</v>
      </c>
      <c r="I21" s="12"/>
      <c r="K21" s="2"/>
    </row>
    <row r="22" spans="1:11" ht="30" customHeight="1" thickBot="1">
      <c r="A22" s="15">
        <v>13</v>
      </c>
      <c r="B22" s="16" t="s">
        <v>24</v>
      </c>
      <c r="C22" s="16" t="s">
        <v>101</v>
      </c>
      <c r="D22" s="17">
        <v>4</v>
      </c>
      <c r="E22" s="17">
        <v>5</v>
      </c>
      <c r="F22" s="17">
        <v>3</v>
      </c>
      <c r="G22" s="17">
        <v>4</v>
      </c>
      <c r="H22" s="17">
        <v>3</v>
      </c>
      <c r="I22" s="12"/>
      <c r="K22" s="2"/>
    </row>
    <row r="23" spans="1:11" ht="30" customHeight="1" thickBot="1">
      <c r="A23" s="15">
        <v>14</v>
      </c>
      <c r="B23" s="16" t="s">
        <v>25</v>
      </c>
      <c r="C23" s="16" t="s">
        <v>103</v>
      </c>
      <c r="D23" s="17">
        <v>4</v>
      </c>
      <c r="E23" s="17">
        <v>5</v>
      </c>
      <c r="F23" s="17">
        <v>2</v>
      </c>
      <c r="G23" s="17">
        <v>4</v>
      </c>
      <c r="H23" s="17">
        <v>2</v>
      </c>
      <c r="I23" s="12"/>
      <c r="K23" s="2"/>
    </row>
    <row r="24" spans="1:11" ht="30" customHeight="1" thickBot="1">
      <c r="A24" s="15">
        <v>15</v>
      </c>
      <c r="B24" s="16" t="s">
        <v>26</v>
      </c>
      <c r="C24" s="16" t="s">
        <v>102</v>
      </c>
      <c r="D24" s="17">
        <v>5</v>
      </c>
      <c r="E24" s="17">
        <v>5</v>
      </c>
      <c r="F24" s="17">
        <v>3</v>
      </c>
      <c r="G24" s="17">
        <v>4</v>
      </c>
      <c r="H24" s="17">
        <v>3</v>
      </c>
      <c r="I24" s="12"/>
      <c r="K24" s="2"/>
    </row>
    <row r="25" spans="1:11" ht="30" customHeight="1" thickBot="1">
      <c r="A25" s="15">
        <v>16</v>
      </c>
      <c r="B25" s="16" t="s">
        <v>27</v>
      </c>
      <c r="C25" s="16" t="s">
        <v>104</v>
      </c>
      <c r="D25" s="17">
        <v>4</v>
      </c>
      <c r="E25" s="17">
        <v>5</v>
      </c>
      <c r="F25" s="17">
        <v>2</v>
      </c>
      <c r="G25" s="17">
        <v>3</v>
      </c>
      <c r="H25" s="17">
        <v>4</v>
      </c>
      <c r="I25" s="12"/>
      <c r="K25" s="2"/>
    </row>
    <row r="26" spans="1:11" ht="30" customHeight="1" thickBot="1">
      <c r="A26" s="15">
        <v>17</v>
      </c>
      <c r="B26" s="16" t="s">
        <v>28</v>
      </c>
      <c r="C26" s="16" t="s">
        <v>105</v>
      </c>
      <c r="D26" s="17">
        <v>4</v>
      </c>
      <c r="E26" s="17">
        <v>5</v>
      </c>
      <c r="F26" s="17">
        <v>1</v>
      </c>
      <c r="G26" s="17">
        <v>5</v>
      </c>
      <c r="H26" s="17">
        <v>3</v>
      </c>
      <c r="I26" s="12"/>
      <c r="K26" s="2"/>
    </row>
    <row r="27" spans="1:11" ht="30" customHeight="1" thickBot="1">
      <c r="A27" s="15">
        <v>18</v>
      </c>
      <c r="B27" s="16" t="s">
        <v>29</v>
      </c>
      <c r="C27" s="16" t="s">
        <v>106</v>
      </c>
      <c r="D27" s="17">
        <v>5</v>
      </c>
      <c r="E27" s="17">
        <v>5</v>
      </c>
      <c r="F27" s="17">
        <v>2</v>
      </c>
      <c r="G27" s="17">
        <v>5</v>
      </c>
      <c r="H27" s="17">
        <v>5</v>
      </c>
      <c r="I27" s="12"/>
      <c r="K27" s="2"/>
    </row>
    <row r="28" spans="1:11" ht="30" customHeight="1" thickBot="1">
      <c r="A28" s="15">
        <v>19</v>
      </c>
      <c r="B28" s="16" t="s">
        <v>30</v>
      </c>
      <c r="C28" s="16" t="s">
        <v>107</v>
      </c>
      <c r="D28" s="17">
        <v>5</v>
      </c>
      <c r="E28" s="17">
        <v>5</v>
      </c>
      <c r="F28" s="17">
        <v>2</v>
      </c>
      <c r="G28" s="17">
        <v>4</v>
      </c>
      <c r="H28" s="17">
        <v>5</v>
      </c>
      <c r="I28" s="12"/>
      <c r="K28" s="2"/>
    </row>
    <row r="29" spans="1:11" ht="30" customHeight="1" thickBot="1">
      <c r="A29" s="15">
        <v>20</v>
      </c>
      <c r="B29" s="16" t="s">
        <v>31</v>
      </c>
      <c r="C29" s="16" t="s">
        <v>108</v>
      </c>
      <c r="D29" s="17">
        <v>4</v>
      </c>
      <c r="E29" s="17">
        <v>5</v>
      </c>
      <c r="F29" s="17">
        <v>2</v>
      </c>
      <c r="G29" s="17">
        <v>4</v>
      </c>
      <c r="H29" s="17">
        <v>5</v>
      </c>
      <c r="I29" s="12"/>
      <c r="K29" s="2"/>
    </row>
    <row r="30" spans="1:11" ht="30" customHeight="1" thickBot="1">
      <c r="A30" s="15">
        <v>21</v>
      </c>
      <c r="B30" s="16" t="s">
        <v>32</v>
      </c>
      <c r="C30" s="16" t="s">
        <v>109</v>
      </c>
      <c r="D30" s="17">
        <v>5</v>
      </c>
      <c r="E30" s="17">
        <v>5</v>
      </c>
      <c r="F30" s="17">
        <v>2</v>
      </c>
      <c r="G30" s="17">
        <v>5</v>
      </c>
      <c r="H30" s="17">
        <v>5</v>
      </c>
      <c r="I30" s="12"/>
      <c r="K30" s="2"/>
    </row>
    <row r="31" spans="1:11" ht="30" customHeight="1" thickBot="1">
      <c r="A31" s="15">
        <v>22</v>
      </c>
      <c r="B31" s="16" t="s">
        <v>33</v>
      </c>
      <c r="C31" s="16" t="s">
        <v>110</v>
      </c>
      <c r="D31" s="17">
        <v>5</v>
      </c>
      <c r="E31" s="17">
        <v>5</v>
      </c>
      <c r="F31" s="17">
        <v>1</v>
      </c>
      <c r="G31" s="17">
        <v>5</v>
      </c>
      <c r="H31" s="17">
        <v>4</v>
      </c>
      <c r="I31" s="12"/>
      <c r="K31" s="2"/>
    </row>
    <row r="32" spans="1:11" ht="30" customHeight="1" thickBot="1">
      <c r="A32" s="15">
        <v>23</v>
      </c>
      <c r="B32" s="16" t="s">
        <v>34</v>
      </c>
      <c r="C32" s="16" t="s">
        <v>111</v>
      </c>
      <c r="D32" s="17">
        <v>4</v>
      </c>
      <c r="E32" s="17">
        <v>4</v>
      </c>
      <c r="F32" s="17">
        <v>3</v>
      </c>
      <c r="G32" s="17">
        <v>4</v>
      </c>
      <c r="H32" s="17">
        <v>2</v>
      </c>
      <c r="I32" s="12"/>
      <c r="K32" s="2"/>
    </row>
    <row r="33" spans="1:11" ht="30" customHeight="1" thickBot="1">
      <c r="A33" s="15">
        <v>24</v>
      </c>
      <c r="B33" s="16" t="s">
        <v>35</v>
      </c>
      <c r="C33" s="16" t="s">
        <v>112</v>
      </c>
      <c r="D33" s="17">
        <v>5</v>
      </c>
      <c r="E33" s="17">
        <v>3</v>
      </c>
      <c r="F33" s="17">
        <v>4</v>
      </c>
      <c r="G33" s="17">
        <v>5</v>
      </c>
      <c r="H33" s="17">
        <v>4</v>
      </c>
      <c r="I33" s="12"/>
      <c r="K33" s="2"/>
    </row>
    <row r="34" spans="1:11" ht="30" customHeight="1" thickBot="1">
      <c r="A34" s="15">
        <v>25</v>
      </c>
      <c r="B34" s="16" t="s">
        <v>36</v>
      </c>
      <c r="C34" s="16" t="s">
        <v>113</v>
      </c>
      <c r="D34" s="17">
        <v>5</v>
      </c>
      <c r="E34" s="17">
        <v>3</v>
      </c>
      <c r="F34" s="17">
        <v>4</v>
      </c>
      <c r="G34" s="17">
        <v>5</v>
      </c>
      <c r="H34" s="17">
        <v>4</v>
      </c>
      <c r="I34" s="12"/>
      <c r="K34" s="2"/>
    </row>
    <row r="35" spans="1:11" ht="30" customHeight="1" thickBot="1">
      <c r="A35" s="15">
        <v>26</v>
      </c>
      <c r="B35" s="16" t="s">
        <v>37</v>
      </c>
      <c r="C35" s="16" t="s">
        <v>114</v>
      </c>
      <c r="D35" s="17">
        <v>5</v>
      </c>
      <c r="E35" s="17">
        <v>4</v>
      </c>
      <c r="F35" s="17">
        <v>4</v>
      </c>
      <c r="G35" s="17">
        <v>5</v>
      </c>
      <c r="H35" s="17">
        <v>4</v>
      </c>
      <c r="I35" s="12"/>
      <c r="K35" s="2"/>
    </row>
    <row r="36" spans="1:11" ht="30" customHeight="1" thickBot="1">
      <c r="A36" s="15">
        <v>27</v>
      </c>
      <c r="B36" s="16" t="s">
        <v>38</v>
      </c>
      <c r="C36" s="16" t="s">
        <v>115</v>
      </c>
      <c r="D36" s="17">
        <v>4</v>
      </c>
      <c r="E36" s="17">
        <v>3</v>
      </c>
      <c r="F36" s="17">
        <v>3</v>
      </c>
      <c r="G36" s="17">
        <v>5</v>
      </c>
      <c r="H36" s="17">
        <v>3</v>
      </c>
      <c r="I36" s="12"/>
      <c r="K36" s="2"/>
    </row>
    <row r="37" spans="1:11" ht="30" customHeight="1" thickBot="1">
      <c r="A37" s="15">
        <v>28</v>
      </c>
      <c r="B37" s="16" t="s">
        <v>39</v>
      </c>
      <c r="C37" s="16" t="s">
        <v>116</v>
      </c>
      <c r="D37" s="17">
        <v>5</v>
      </c>
      <c r="E37" s="17">
        <v>3</v>
      </c>
      <c r="F37" s="17">
        <v>3</v>
      </c>
      <c r="G37" s="17">
        <v>4</v>
      </c>
      <c r="H37" s="17">
        <v>4</v>
      </c>
      <c r="I37" s="12"/>
      <c r="K37" s="2"/>
    </row>
    <row r="38" spans="1:11" ht="30" customHeight="1" thickBot="1">
      <c r="A38" s="15">
        <v>29</v>
      </c>
      <c r="B38" s="16" t="s">
        <v>40</v>
      </c>
      <c r="C38" s="16" t="s">
        <v>117</v>
      </c>
      <c r="D38" s="17">
        <v>4</v>
      </c>
      <c r="E38" s="17">
        <v>3</v>
      </c>
      <c r="F38" s="17">
        <v>3</v>
      </c>
      <c r="G38" s="17">
        <v>4</v>
      </c>
      <c r="H38" s="17">
        <v>3</v>
      </c>
      <c r="I38" s="12"/>
      <c r="K38" s="2"/>
    </row>
    <row r="39" spans="1:11" ht="30" customHeight="1" thickBot="1">
      <c r="A39" s="15">
        <v>30</v>
      </c>
      <c r="B39" s="16" t="s">
        <v>41</v>
      </c>
      <c r="C39" s="16" t="s">
        <v>118</v>
      </c>
      <c r="D39" s="17">
        <v>5</v>
      </c>
      <c r="E39" s="17">
        <v>4</v>
      </c>
      <c r="F39" s="17">
        <v>3</v>
      </c>
      <c r="G39" s="17">
        <v>5</v>
      </c>
      <c r="H39" s="17">
        <v>3</v>
      </c>
      <c r="I39" s="12"/>
      <c r="K39" s="2"/>
    </row>
    <row r="40" spans="1:11" ht="30" customHeight="1" thickBot="1">
      <c r="A40" s="15">
        <v>31</v>
      </c>
      <c r="B40" s="16" t="s">
        <v>42</v>
      </c>
      <c r="C40" s="16" t="s">
        <v>119</v>
      </c>
      <c r="D40" s="17">
        <v>5</v>
      </c>
      <c r="E40" s="17">
        <v>4</v>
      </c>
      <c r="F40" s="17">
        <v>3</v>
      </c>
      <c r="G40" s="17">
        <v>5</v>
      </c>
      <c r="H40" s="17">
        <v>3</v>
      </c>
      <c r="I40" s="12"/>
      <c r="K40" s="2"/>
    </row>
    <row r="41" spans="1:11" ht="30" customHeight="1" thickBot="1">
      <c r="A41" s="15">
        <v>32</v>
      </c>
      <c r="B41" s="16" t="s">
        <v>43</v>
      </c>
      <c r="C41" s="16" t="s">
        <v>120</v>
      </c>
      <c r="D41" s="17">
        <v>4</v>
      </c>
      <c r="E41" s="17">
        <v>4</v>
      </c>
      <c r="F41" s="17">
        <v>3</v>
      </c>
      <c r="G41" s="17">
        <v>5</v>
      </c>
      <c r="H41" s="17">
        <v>4</v>
      </c>
      <c r="I41" s="12"/>
      <c r="K41" s="2"/>
    </row>
    <row r="42" spans="1:11" ht="30" customHeight="1" thickBot="1">
      <c r="A42" s="15">
        <v>33</v>
      </c>
      <c r="B42" s="16" t="s">
        <v>44</v>
      </c>
      <c r="C42" s="16" t="s">
        <v>121</v>
      </c>
      <c r="D42" s="17">
        <v>4</v>
      </c>
      <c r="E42" s="17">
        <v>4</v>
      </c>
      <c r="F42" s="17">
        <v>5</v>
      </c>
      <c r="G42" s="17">
        <v>5</v>
      </c>
      <c r="H42" s="17">
        <v>5</v>
      </c>
      <c r="I42" s="12"/>
      <c r="K42" s="2"/>
    </row>
    <row r="43" spans="1:11" ht="30" customHeight="1" thickBot="1">
      <c r="A43" s="15">
        <v>34</v>
      </c>
      <c r="B43" s="16" t="s">
        <v>45</v>
      </c>
      <c r="C43" s="16" t="s">
        <v>122</v>
      </c>
      <c r="D43" s="17">
        <v>5</v>
      </c>
      <c r="E43" s="17">
        <v>4</v>
      </c>
      <c r="F43" s="17">
        <v>5</v>
      </c>
      <c r="G43" s="17">
        <v>5</v>
      </c>
      <c r="H43" s="17">
        <v>5</v>
      </c>
      <c r="I43" s="12"/>
      <c r="K43" s="2"/>
    </row>
    <row r="44" spans="1:11" ht="30" customHeight="1" thickBot="1">
      <c r="A44" s="15">
        <v>35</v>
      </c>
      <c r="B44" s="16" t="s">
        <v>46</v>
      </c>
      <c r="C44" s="16" t="s">
        <v>123</v>
      </c>
      <c r="D44" s="17">
        <v>4</v>
      </c>
      <c r="E44" s="17">
        <v>4</v>
      </c>
      <c r="F44" s="17">
        <v>5</v>
      </c>
      <c r="G44" s="17">
        <v>5</v>
      </c>
      <c r="H44" s="17">
        <v>4</v>
      </c>
      <c r="I44" s="12"/>
      <c r="K44" s="2"/>
    </row>
    <row r="45" spans="1:11" ht="30" customHeight="1" thickBot="1">
      <c r="A45" s="15">
        <v>36</v>
      </c>
      <c r="B45" s="16" t="s">
        <v>47</v>
      </c>
      <c r="C45" s="16" t="s">
        <v>124</v>
      </c>
      <c r="D45" s="17">
        <v>4</v>
      </c>
      <c r="E45" s="17">
        <v>3</v>
      </c>
      <c r="F45" s="17">
        <v>5</v>
      </c>
      <c r="G45" s="17">
        <v>4</v>
      </c>
      <c r="H45" s="17">
        <v>4</v>
      </c>
      <c r="I45" s="12"/>
      <c r="K45" s="2"/>
    </row>
    <row r="46" spans="1:11" ht="30" customHeight="1" thickBot="1">
      <c r="A46" s="15">
        <v>37</v>
      </c>
      <c r="B46" s="16" t="s">
        <v>48</v>
      </c>
      <c r="C46" s="16" t="s">
        <v>125</v>
      </c>
      <c r="D46" s="17">
        <v>4</v>
      </c>
      <c r="E46" s="17">
        <v>2</v>
      </c>
      <c r="F46" s="17">
        <v>3</v>
      </c>
      <c r="G46" s="17">
        <v>3</v>
      </c>
      <c r="H46" s="17">
        <v>3</v>
      </c>
      <c r="I46" s="12"/>
      <c r="K46" s="2"/>
    </row>
    <row r="47" spans="1:11" ht="30" customHeight="1" thickBot="1">
      <c r="A47" s="15"/>
      <c r="B47" s="16" t="s">
        <v>49</v>
      </c>
      <c r="C47" s="16" t="s">
        <v>49</v>
      </c>
      <c r="D47" s="17"/>
      <c r="E47" s="17"/>
      <c r="F47" s="17"/>
      <c r="G47" s="17"/>
      <c r="H47" s="17"/>
      <c r="I47" s="12"/>
      <c r="K47" s="2"/>
    </row>
    <row r="48" spans="1:11" ht="30" customHeight="1" thickBot="1">
      <c r="A48" s="15">
        <v>38</v>
      </c>
      <c r="B48" s="16" t="s">
        <v>50</v>
      </c>
      <c r="C48" s="16" t="s">
        <v>126</v>
      </c>
      <c r="D48" s="17">
        <v>4</v>
      </c>
      <c r="E48" s="17">
        <v>5</v>
      </c>
      <c r="F48" s="17">
        <v>5</v>
      </c>
      <c r="G48" s="17">
        <v>5</v>
      </c>
      <c r="H48" s="17">
        <v>4</v>
      </c>
      <c r="I48" s="12"/>
      <c r="K48" s="2"/>
    </row>
    <row r="49" spans="1:11" ht="30" customHeight="1" thickBot="1">
      <c r="A49" s="15">
        <v>39</v>
      </c>
      <c r="B49" s="16" t="s">
        <v>51</v>
      </c>
      <c r="C49" s="16" t="s">
        <v>127</v>
      </c>
      <c r="D49" s="17">
        <v>5</v>
      </c>
      <c r="E49" s="17">
        <v>4</v>
      </c>
      <c r="F49" s="17">
        <v>5</v>
      </c>
      <c r="G49" s="17">
        <v>5</v>
      </c>
      <c r="H49" s="17">
        <v>4</v>
      </c>
      <c r="I49" s="12"/>
      <c r="K49" s="2"/>
    </row>
    <row r="50" spans="1:11" ht="30" customHeight="1" thickBot="1">
      <c r="A50" s="15">
        <v>40</v>
      </c>
      <c r="B50" s="16" t="s">
        <v>52</v>
      </c>
      <c r="C50" s="16" t="s">
        <v>128</v>
      </c>
      <c r="D50" s="17">
        <v>5</v>
      </c>
      <c r="E50" s="17">
        <v>5</v>
      </c>
      <c r="F50" s="17">
        <v>5</v>
      </c>
      <c r="G50" s="17">
        <v>5</v>
      </c>
      <c r="H50" s="17">
        <v>4</v>
      </c>
      <c r="I50" s="12"/>
      <c r="K50" s="2"/>
    </row>
    <row r="51" spans="1:11" ht="30" customHeight="1" thickBot="1">
      <c r="A51" s="15">
        <v>41</v>
      </c>
      <c r="B51" s="16" t="s">
        <v>53</v>
      </c>
      <c r="C51" s="16" t="s">
        <v>129</v>
      </c>
      <c r="D51" s="17">
        <v>4</v>
      </c>
      <c r="E51" s="17">
        <v>4</v>
      </c>
      <c r="F51" s="17">
        <v>5</v>
      </c>
      <c r="G51" s="17">
        <v>5</v>
      </c>
      <c r="H51" s="17">
        <v>4</v>
      </c>
      <c r="I51" s="12"/>
      <c r="K51" s="2"/>
    </row>
    <row r="52" spans="1:11" ht="30" customHeight="1" thickBot="1">
      <c r="A52" s="15">
        <v>42</v>
      </c>
      <c r="B52" s="16" t="s">
        <v>54</v>
      </c>
      <c r="C52" s="16" t="s">
        <v>130</v>
      </c>
      <c r="D52" s="17">
        <v>5</v>
      </c>
      <c r="E52" s="17">
        <v>4</v>
      </c>
      <c r="F52" s="17">
        <v>5</v>
      </c>
      <c r="G52" s="17">
        <v>5</v>
      </c>
      <c r="H52" s="17">
        <v>5</v>
      </c>
      <c r="I52" s="12"/>
      <c r="K52" s="2"/>
    </row>
    <row r="53" spans="1:11" ht="30" customHeight="1" thickBot="1">
      <c r="A53" s="15">
        <v>43</v>
      </c>
      <c r="B53" s="16" t="s">
        <v>55</v>
      </c>
      <c r="C53" s="16" t="s">
        <v>131</v>
      </c>
      <c r="D53" s="17">
        <v>5</v>
      </c>
      <c r="E53" s="17">
        <v>4</v>
      </c>
      <c r="F53" s="17">
        <v>5</v>
      </c>
      <c r="G53" s="17">
        <v>5</v>
      </c>
      <c r="H53" s="17">
        <v>5</v>
      </c>
      <c r="I53" s="12"/>
      <c r="K53" s="2"/>
    </row>
    <row r="54" spans="1:11" ht="30" customHeight="1" thickBot="1">
      <c r="A54" s="15">
        <v>44</v>
      </c>
      <c r="B54" s="16" t="s">
        <v>56</v>
      </c>
      <c r="C54" s="16" t="s">
        <v>132</v>
      </c>
      <c r="D54" s="17">
        <v>5</v>
      </c>
      <c r="E54" s="17">
        <v>4</v>
      </c>
      <c r="F54" s="17">
        <v>5</v>
      </c>
      <c r="G54" s="17">
        <v>5</v>
      </c>
      <c r="H54" s="17">
        <v>5</v>
      </c>
      <c r="I54" s="12"/>
      <c r="K54" s="2"/>
    </row>
    <row r="55" spans="1:11" ht="30" customHeight="1" thickBot="1">
      <c r="A55" s="15">
        <v>45</v>
      </c>
      <c r="B55" s="16" t="s">
        <v>57</v>
      </c>
      <c r="C55" s="16" t="s">
        <v>133</v>
      </c>
      <c r="D55" s="17">
        <v>5</v>
      </c>
      <c r="E55" s="17">
        <v>3</v>
      </c>
      <c r="F55" s="17">
        <v>5</v>
      </c>
      <c r="G55" s="17">
        <v>5</v>
      </c>
      <c r="H55" s="17">
        <v>4</v>
      </c>
      <c r="I55" s="12"/>
      <c r="K55" s="2"/>
    </row>
    <row r="56" spans="1:11" ht="30" customHeight="1" thickBot="1">
      <c r="A56" s="15">
        <v>46</v>
      </c>
      <c r="B56" s="16" t="s">
        <v>58</v>
      </c>
      <c r="C56" s="16" t="s">
        <v>134</v>
      </c>
      <c r="D56" s="17">
        <v>5</v>
      </c>
      <c r="E56" s="17">
        <v>3</v>
      </c>
      <c r="F56" s="17">
        <v>5</v>
      </c>
      <c r="G56" s="17">
        <v>5</v>
      </c>
      <c r="H56" s="17">
        <v>4</v>
      </c>
      <c r="I56" s="12"/>
      <c r="K56" s="2"/>
    </row>
    <row r="57" spans="1:11" ht="30" customHeight="1" thickBot="1">
      <c r="A57" s="15">
        <v>47</v>
      </c>
      <c r="B57" s="16" t="s">
        <v>59</v>
      </c>
      <c r="C57" s="16" t="s">
        <v>135</v>
      </c>
      <c r="D57" s="17">
        <v>4</v>
      </c>
      <c r="E57" s="17">
        <v>4</v>
      </c>
      <c r="F57" s="17">
        <v>5</v>
      </c>
      <c r="G57" s="17">
        <v>5</v>
      </c>
      <c r="H57" s="17">
        <v>5</v>
      </c>
      <c r="I57" s="12"/>
      <c r="K57" s="2"/>
    </row>
    <row r="58" spans="1:11" ht="30" customHeight="1" thickBot="1">
      <c r="A58" s="15">
        <v>48</v>
      </c>
      <c r="B58" s="16" t="s">
        <v>60</v>
      </c>
      <c r="C58" s="16" t="s">
        <v>136</v>
      </c>
      <c r="D58" s="17">
        <v>4</v>
      </c>
      <c r="E58" s="17">
        <v>3</v>
      </c>
      <c r="F58" s="17">
        <v>5</v>
      </c>
      <c r="G58" s="17">
        <v>5</v>
      </c>
      <c r="H58" s="17">
        <v>4</v>
      </c>
      <c r="I58" s="12"/>
      <c r="K58" s="2"/>
    </row>
    <row r="59" spans="1:11" ht="30" customHeight="1" thickBot="1">
      <c r="A59" s="15">
        <v>49</v>
      </c>
      <c r="B59" s="16" t="s">
        <v>61</v>
      </c>
      <c r="C59" s="16" t="s">
        <v>137</v>
      </c>
      <c r="D59" s="17">
        <v>4</v>
      </c>
      <c r="E59" s="17">
        <v>3</v>
      </c>
      <c r="F59" s="17">
        <v>5</v>
      </c>
      <c r="G59" s="17">
        <v>5</v>
      </c>
      <c r="H59" s="17">
        <v>4</v>
      </c>
      <c r="I59" s="12"/>
      <c r="K59" s="2"/>
    </row>
    <row r="60" spans="1:11" ht="30" customHeight="1" thickBot="1">
      <c r="A60" s="15">
        <v>50</v>
      </c>
      <c r="B60" s="16" t="s">
        <v>62</v>
      </c>
      <c r="C60" s="16" t="s">
        <v>62</v>
      </c>
      <c r="D60" s="17">
        <v>5</v>
      </c>
      <c r="E60" s="17">
        <v>5</v>
      </c>
      <c r="F60" s="17">
        <v>3</v>
      </c>
      <c r="G60" s="17">
        <v>5</v>
      </c>
      <c r="H60" s="17">
        <v>5</v>
      </c>
      <c r="I60" s="12"/>
      <c r="K60" s="2"/>
    </row>
    <row r="61" spans="1:11" ht="30" customHeight="1" thickBot="1">
      <c r="A61" s="15">
        <v>51</v>
      </c>
      <c r="B61" s="16" t="s">
        <v>63</v>
      </c>
      <c r="C61" s="16" t="s">
        <v>63</v>
      </c>
      <c r="D61" s="17">
        <v>5</v>
      </c>
      <c r="E61" s="17">
        <v>5</v>
      </c>
      <c r="F61" s="17">
        <v>2</v>
      </c>
      <c r="G61" s="17">
        <v>5</v>
      </c>
      <c r="H61" s="17">
        <v>5</v>
      </c>
      <c r="I61" s="12"/>
      <c r="K61" s="2"/>
    </row>
    <row r="62" spans="1:11" ht="30" customHeight="1" thickBot="1">
      <c r="A62" s="15">
        <v>52</v>
      </c>
      <c r="B62" s="16" t="s">
        <v>64</v>
      </c>
      <c r="C62" s="16" t="s">
        <v>64</v>
      </c>
      <c r="D62" s="17">
        <v>5</v>
      </c>
      <c r="E62" s="17">
        <v>5</v>
      </c>
      <c r="F62" s="17">
        <v>2</v>
      </c>
      <c r="G62" s="17">
        <v>5</v>
      </c>
      <c r="H62" s="17">
        <v>5</v>
      </c>
      <c r="I62" s="12"/>
      <c r="K62" s="2"/>
    </row>
    <row r="63" spans="1:11" ht="30" customHeight="1" thickBot="1">
      <c r="A63" s="15">
        <v>53</v>
      </c>
      <c r="B63" s="16" t="s">
        <v>65</v>
      </c>
      <c r="C63" s="16" t="s">
        <v>65</v>
      </c>
      <c r="D63" s="17">
        <v>5</v>
      </c>
      <c r="E63" s="17">
        <v>5</v>
      </c>
      <c r="F63" s="17">
        <v>1</v>
      </c>
      <c r="G63" s="17">
        <v>5</v>
      </c>
      <c r="H63" s="17">
        <v>5</v>
      </c>
      <c r="I63" s="12"/>
      <c r="K63" s="2"/>
    </row>
    <row r="64" spans="1:11" ht="30" customHeight="1" thickBot="1">
      <c r="A64" s="15">
        <v>54</v>
      </c>
      <c r="B64" s="16" t="s">
        <v>66</v>
      </c>
      <c r="C64" s="16" t="s">
        <v>66</v>
      </c>
      <c r="D64" s="17">
        <v>5</v>
      </c>
      <c r="E64" s="17">
        <v>5</v>
      </c>
      <c r="F64" s="17">
        <v>1</v>
      </c>
      <c r="G64" s="17">
        <v>5</v>
      </c>
      <c r="H64" s="17">
        <v>5</v>
      </c>
      <c r="I64" s="12"/>
      <c r="K64" s="2"/>
    </row>
    <row r="65" spans="1:11" ht="30" customHeight="1" thickBot="1">
      <c r="A65" s="15">
        <v>55</v>
      </c>
      <c r="B65" s="16" t="s">
        <v>67</v>
      </c>
      <c r="C65" s="16" t="s">
        <v>67</v>
      </c>
      <c r="D65" s="17">
        <v>5</v>
      </c>
      <c r="E65" s="17">
        <v>2</v>
      </c>
      <c r="F65" s="17">
        <v>1</v>
      </c>
      <c r="G65" s="17">
        <v>4</v>
      </c>
      <c r="H65" s="17">
        <v>4</v>
      </c>
      <c r="I65" s="12"/>
      <c r="K65" s="2"/>
    </row>
    <row r="66" spans="1:11" ht="30" customHeight="1" thickBot="1">
      <c r="A66" s="15">
        <v>56</v>
      </c>
      <c r="B66" s="16" t="s">
        <v>68</v>
      </c>
      <c r="C66" s="16" t="s">
        <v>68</v>
      </c>
      <c r="D66" s="17">
        <v>5</v>
      </c>
      <c r="E66" s="17">
        <v>4</v>
      </c>
      <c r="F66" s="17">
        <v>4</v>
      </c>
      <c r="G66" s="17">
        <v>5</v>
      </c>
      <c r="H66" s="17">
        <v>5</v>
      </c>
      <c r="I66" s="12"/>
      <c r="K66" s="2"/>
    </row>
    <row r="67" spans="1:11" ht="30" customHeight="1" thickBot="1">
      <c r="A67" s="15">
        <v>57</v>
      </c>
      <c r="B67" s="16" t="s">
        <v>69</v>
      </c>
      <c r="C67" s="16" t="s">
        <v>69</v>
      </c>
      <c r="D67" s="17">
        <v>5</v>
      </c>
      <c r="E67" s="17">
        <v>4</v>
      </c>
      <c r="F67" s="17">
        <v>3</v>
      </c>
      <c r="G67" s="17">
        <v>5</v>
      </c>
      <c r="H67" s="17">
        <v>5</v>
      </c>
      <c r="I67" s="12"/>
      <c r="K67" s="2"/>
    </row>
    <row r="68" spans="1:11" ht="30" customHeight="1" thickBot="1">
      <c r="A68" s="15">
        <v>58</v>
      </c>
      <c r="B68" s="16" t="s">
        <v>70</v>
      </c>
      <c r="C68" s="16" t="s">
        <v>70</v>
      </c>
      <c r="D68" s="17">
        <v>5</v>
      </c>
      <c r="E68" s="17">
        <v>5</v>
      </c>
      <c r="F68" s="17">
        <v>3</v>
      </c>
      <c r="G68" s="17">
        <v>5</v>
      </c>
      <c r="H68" s="17">
        <v>5</v>
      </c>
      <c r="I68" s="12"/>
      <c r="K68" s="2"/>
    </row>
    <row r="69" spans="1:11" ht="30" customHeight="1" thickBot="1">
      <c r="A69" s="15">
        <v>59</v>
      </c>
      <c r="B69" s="16" t="s">
        <v>71</v>
      </c>
      <c r="C69" s="16" t="s">
        <v>71</v>
      </c>
      <c r="D69" s="17">
        <v>5</v>
      </c>
      <c r="E69" s="17">
        <v>5</v>
      </c>
      <c r="F69" s="17">
        <v>2</v>
      </c>
      <c r="G69" s="17">
        <v>5</v>
      </c>
      <c r="H69" s="17">
        <v>5</v>
      </c>
      <c r="I69" s="12"/>
      <c r="K69" s="2"/>
    </row>
    <row r="70" spans="1:11" ht="30" customHeight="1" thickBot="1">
      <c r="A70" s="15">
        <v>60</v>
      </c>
      <c r="B70" s="16" t="s">
        <v>72</v>
      </c>
      <c r="C70" s="16" t="s">
        <v>72</v>
      </c>
      <c r="D70" s="17">
        <v>5</v>
      </c>
      <c r="E70" s="17">
        <v>5</v>
      </c>
      <c r="F70" s="17">
        <v>2</v>
      </c>
      <c r="G70" s="17">
        <v>5</v>
      </c>
      <c r="H70" s="17">
        <v>5</v>
      </c>
      <c r="I70" s="12"/>
      <c r="K70" s="2"/>
    </row>
    <row r="72" ht="15">
      <c r="I72" s="2"/>
    </row>
  </sheetData>
  <sheetProtection/>
  <mergeCells count="2">
    <mergeCell ref="D6:H6"/>
    <mergeCell ref="E7:H7"/>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Southey</dc:creator>
  <cp:keywords/>
  <dc:description/>
  <cp:lastModifiedBy>George</cp:lastModifiedBy>
  <cp:lastPrinted>2013-10-06T13:54:54Z</cp:lastPrinted>
  <dcterms:created xsi:type="dcterms:W3CDTF">2013-09-01T18:48:59Z</dcterms:created>
  <dcterms:modified xsi:type="dcterms:W3CDTF">2014-01-05T19:47:38Z</dcterms:modified>
  <cp:category/>
  <cp:version/>
  <cp:contentType/>
  <cp:contentStatus/>
</cp:coreProperties>
</file>